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electric-my.sharepoint.com/personal/susie_lopez_epelectric_com/Documents/Documents/Rateswork/Upload to Internet/"/>
    </mc:Choice>
  </mc:AlternateContent>
  <xr:revisionPtr revIDLastSave="0" documentId="8_{68BCD456-2FC5-4A2C-AD22-6D2923D6ADDB}" xr6:coauthVersionLast="47" xr6:coauthVersionMax="47" xr10:uidLastSave="{00000000-0000-0000-0000-000000000000}"/>
  <bookViews>
    <workbookView xWindow="28680" yWindow="-120" windowWidth="29040" windowHeight="15840" xr2:uid="{2E06C478-D969-462E-9B78-FC14CBBBE422}"/>
  </bookViews>
  <sheets>
    <sheet name="December 2024 Calculation" sheetId="24" r:id="rId1"/>
    <sheet name="December 2024 Average Pricing" sheetId="23" r:id="rId2"/>
    <sheet name="December 2024 Summary Data" sheetId="22" r:id="rId3"/>
    <sheet name="November 2024 Calculation" sheetId="21" r:id="rId4"/>
    <sheet name="November 2024 Average Pricing" sheetId="20" r:id="rId5"/>
    <sheet name="November 2024 Summary Data" sheetId="19" r:id="rId6"/>
    <sheet name="October 2024 Calculation" sheetId="18" r:id="rId7"/>
    <sheet name="October 2024 Average Pricing" sheetId="17" r:id="rId8"/>
    <sheet name="October 2024 Summary Data" sheetId="16" r:id="rId9"/>
    <sheet name="September 2024 Calculation" sheetId="13" r:id="rId10"/>
    <sheet name="September 2024 Average Pricing" sheetId="14" r:id="rId11"/>
    <sheet name="September 2024 Summary Data" sheetId="15" r:id="rId12"/>
    <sheet name="August 2024 Calculation" sheetId="3" r:id="rId13"/>
    <sheet name="August 2024 Average Pricing" sheetId="12" r:id="rId14"/>
    <sheet name="August 2024 Summary Data" sheetId="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A" localSheetId="12">#REF!</definedName>
    <definedName name="\A">#REF!</definedName>
    <definedName name="\B" localSheetId="12">#REF!</definedName>
    <definedName name="\B">#REF!</definedName>
    <definedName name="\C" localSheetId="12">#REF!</definedName>
    <definedName name="\C">#REF!</definedName>
    <definedName name="\M">#REF!</definedName>
    <definedName name="\P">[1]July!$BM$2:$BM$3</definedName>
    <definedName name="\Q">#REF!</definedName>
    <definedName name="\X">#REF!</definedName>
    <definedName name="_____________________________________________________je6191">#REF!</definedName>
    <definedName name="_____________________________________________________je6221">#REF!</definedName>
    <definedName name="_____________________________________________________JE6222">#REF!</definedName>
    <definedName name="_____________________________________________________je6223">#REF!</definedName>
    <definedName name="____________________________________________________je6101">#REF!</definedName>
    <definedName name="____________________________________________________je6168">#REF!</definedName>
    <definedName name="____________________________________________________je6710">#REF!</definedName>
    <definedName name="___________________________________________________je6191">#REF!</definedName>
    <definedName name="___________________________________________________je6221">#REF!</definedName>
    <definedName name="___________________________________________________JE6222">#REF!</definedName>
    <definedName name="___________________________________________________je6223">#REF!</definedName>
    <definedName name="__________________________________________________je6101">#REF!</definedName>
    <definedName name="__________________________________________________je6168">#REF!</definedName>
    <definedName name="__________________________________________________je6191">#REF!</definedName>
    <definedName name="__________________________________________________je6221">#REF!</definedName>
    <definedName name="__________________________________________________JE6222">#REF!</definedName>
    <definedName name="__________________________________________________je6223">#REF!</definedName>
    <definedName name="__________________________________________________je6710">#REF!</definedName>
    <definedName name="_________________________________________________je6101">#REF!</definedName>
    <definedName name="_________________________________________________je6168">#REF!</definedName>
    <definedName name="_________________________________________________je6191">#REF!</definedName>
    <definedName name="_________________________________________________je6221">#REF!</definedName>
    <definedName name="_________________________________________________JE6222">#REF!</definedName>
    <definedName name="_________________________________________________je6223">#REF!</definedName>
    <definedName name="_________________________________________________je6710">#REF!</definedName>
    <definedName name="________________________________________________je6101">#REF!</definedName>
    <definedName name="________________________________________________je6168">#REF!</definedName>
    <definedName name="________________________________________________je6191">#REF!</definedName>
    <definedName name="________________________________________________je6221">#REF!</definedName>
    <definedName name="________________________________________________JE6222">#REF!</definedName>
    <definedName name="________________________________________________je6223">#REF!</definedName>
    <definedName name="________________________________________________je6710">#REF!</definedName>
    <definedName name="_______________________________________________je6101">#REF!</definedName>
    <definedName name="_______________________________________________je6168">#REF!</definedName>
    <definedName name="_______________________________________________je6191">#REF!</definedName>
    <definedName name="_______________________________________________je6221">#REF!</definedName>
    <definedName name="_______________________________________________JE6222">#REF!</definedName>
    <definedName name="_______________________________________________je6223">#REF!</definedName>
    <definedName name="_______________________________________________je6710">#REF!</definedName>
    <definedName name="______________________________________________je6101">#REF!</definedName>
    <definedName name="______________________________________________je6168">#REF!</definedName>
    <definedName name="______________________________________________je6191">#REF!</definedName>
    <definedName name="______________________________________________je6221">#REF!</definedName>
    <definedName name="______________________________________________JE6222">#REF!</definedName>
    <definedName name="______________________________________________je6223">#REF!</definedName>
    <definedName name="______________________________________________je6710">#REF!</definedName>
    <definedName name="_____________________________________________je6101">#REF!</definedName>
    <definedName name="_____________________________________________je6168">#REF!</definedName>
    <definedName name="_____________________________________________je6191">#REF!</definedName>
    <definedName name="_____________________________________________je6221">#REF!</definedName>
    <definedName name="_____________________________________________JE6222">#REF!</definedName>
    <definedName name="_____________________________________________je6223">#REF!</definedName>
    <definedName name="_____________________________________________je6710">#REF!</definedName>
    <definedName name="____________________________________________je6101">#REF!</definedName>
    <definedName name="____________________________________________je6168">#REF!</definedName>
    <definedName name="____________________________________________je6191">#REF!</definedName>
    <definedName name="____________________________________________je6221">#REF!</definedName>
    <definedName name="____________________________________________JE6222">#REF!</definedName>
    <definedName name="____________________________________________je6223">#REF!</definedName>
    <definedName name="____________________________________________je6710">#REF!</definedName>
    <definedName name="___________________________________________je6101">#REF!</definedName>
    <definedName name="___________________________________________je6168">#REF!</definedName>
    <definedName name="___________________________________________je6191">#REF!</definedName>
    <definedName name="___________________________________________je6221">#REF!</definedName>
    <definedName name="___________________________________________JE6222">#REF!</definedName>
    <definedName name="___________________________________________je6223">#REF!</definedName>
    <definedName name="___________________________________________je6710">#REF!</definedName>
    <definedName name="__________________________________________je6101">#REF!</definedName>
    <definedName name="__________________________________________je6168">#REF!</definedName>
    <definedName name="__________________________________________je6191">#REF!</definedName>
    <definedName name="__________________________________________je6221">#REF!</definedName>
    <definedName name="__________________________________________JE6222">#REF!</definedName>
    <definedName name="__________________________________________je6223">#REF!</definedName>
    <definedName name="__________________________________________je6710">#REF!</definedName>
    <definedName name="_________________________________________je6101">#REF!</definedName>
    <definedName name="_________________________________________je6168">#REF!</definedName>
    <definedName name="_________________________________________je6191">#REF!</definedName>
    <definedName name="_________________________________________je6221">#REF!</definedName>
    <definedName name="_________________________________________JE6222">#REF!</definedName>
    <definedName name="_________________________________________je6223">#REF!</definedName>
    <definedName name="_________________________________________je6710">#REF!</definedName>
    <definedName name="________________________________________je6101">#REF!</definedName>
    <definedName name="________________________________________je6168">#REF!</definedName>
    <definedName name="________________________________________je6191">#REF!</definedName>
    <definedName name="________________________________________je6221">#REF!</definedName>
    <definedName name="________________________________________JE6222">#REF!</definedName>
    <definedName name="________________________________________je6223">#REF!</definedName>
    <definedName name="________________________________________je6710">#REF!</definedName>
    <definedName name="_______________________________________je6101">#REF!</definedName>
    <definedName name="_______________________________________je6168">#REF!</definedName>
    <definedName name="_______________________________________je6191">#REF!</definedName>
    <definedName name="_______________________________________je6221">#REF!</definedName>
    <definedName name="_______________________________________JE6222">#REF!</definedName>
    <definedName name="_______________________________________je6223">#REF!</definedName>
    <definedName name="_______________________________________je6710">#REF!</definedName>
    <definedName name="______________________________________je6101">#REF!</definedName>
    <definedName name="______________________________________je6168">#REF!</definedName>
    <definedName name="______________________________________je6191">#REF!</definedName>
    <definedName name="______________________________________je6221">#REF!</definedName>
    <definedName name="______________________________________JE6222">#REF!</definedName>
    <definedName name="______________________________________je6223">#REF!</definedName>
    <definedName name="______________________________________je6710">#REF!</definedName>
    <definedName name="_____________________________________je6101">#REF!</definedName>
    <definedName name="_____________________________________je6168">#REF!</definedName>
    <definedName name="_____________________________________je6191">#REF!</definedName>
    <definedName name="_____________________________________je6221">#REF!</definedName>
    <definedName name="_____________________________________JE6222">#REF!</definedName>
    <definedName name="_____________________________________je6223">#REF!</definedName>
    <definedName name="_____________________________________je6710">#REF!</definedName>
    <definedName name="____________________________________je6101">#REF!</definedName>
    <definedName name="____________________________________je6168">#REF!</definedName>
    <definedName name="____________________________________je6191">#REF!</definedName>
    <definedName name="____________________________________je6221">#REF!</definedName>
    <definedName name="____________________________________JE6222">#REF!</definedName>
    <definedName name="____________________________________je6223">#REF!</definedName>
    <definedName name="____________________________________je6710">#REF!</definedName>
    <definedName name="___________________________________je6101">#REF!</definedName>
    <definedName name="___________________________________je6168">#REF!</definedName>
    <definedName name="___________________________________je6191">#REF!</definedName>
    <definedName name="___________________________________je6221">#REF!</definedName>
    <definedName name="___________________________________JE6222">#REF!</definedName>
    <definedName name="___________________________________je6223">#REF!</definedName>
    <definedName name="___________________________________je6710">#REF!</definedName>
    <definedName name="__________________________________JE6036">#REF!</definedName>
    <definedName name="__________________________________je6101">#REF!</definedName>
    <definedName name="__________________________________je6168">#REF!</definedName>
    <definedName name="__________________________________je6191">#REF!</definedName>
    <definedName name="__________________________________je6221">#REF!</definedName>
    <definedName name="__________________________________JE6222">#REF!</definedName>
    <definedName name="__________________________________je6223">#REF!</definedName>
    <definedName name="__________________________________je6710">#REF!</definedName>
    <definedName name="_________________________________JE6036">#REF!</definedName>
    <definedName name="_________________________________je6101">#REF!</definedName>
    <definedName name="_________________________________je6168">#REF!</definedName>
    <definedName name="_________________________________je6191">#REF!</definedName>
    <definedName name="_________________________________je6221">#REF!</definedName>
    <definedName name="_________________________________JE6222">#REF!</definedName>
    <definedName name="_________________________________je6223">#REF!</definedName>
    <definedName name="_________________________________je6710">#REF!</definedName>
    <definedName name="________________________________JE6036">#REF!</definedName>
    <definedName name="________________________________je6101">#REF!</definedName>
    <definedName name="________________________________je6168">#REF!</definedName>
    <definedName name="________________________________je6191">#REF!</definedName>
    <definedName name="________________________________je6221">#REF!</definedName>
    <definedName name="________________________________JE6222">#REF!</definedName>
    <definedName name="________________________________je6223">#REF!</definedName>
    <definedName name="________________________________je6710">#REF!</definedName>
    <definedName name="_______________________________JE6036">#REF!</definedName>
    <definedName name="_______________________________je6101">#REF!</definedName>
    <definedName name="_______________________________je6168">#REF!</definedName>
    <definedName name="_______________________________je6191">#REF!</definedName>
    <definedName name="_______________________________je6221">#REF!</definedName>
    <definedName name="_______________________________JE6222">#REF!</definedName>
    <definedName name="_______________________________je6223">#REF!</definedName>
    <definedName name="_______________________________je6710">#REF!</definedName>
    <definedName name="______________________________JE6036">#REF!</definedName>
    <definedName name="______________________________je6101">#REF!</definedName>
    <definedName name="______________________________je6168">#REF!</definedName>
    <definedName name="______________________________je6191">#REF!</definedName>
    <definedName name="______________________________je6221">#REF!</definedName>
    <definedName name="______________________________JE6222">#REF!</definedName>
    <definedName name="______________________________je6223">#REF!</definedName>
    <definedName name="______________________________je6710">#REF!</definedName>
    <definedName name="_____________________________JE6036">#REF!</definedName>
    <definedName name="_____________________________je6101">#REF!</definedName>
    <definedName name="_____________________________je6168">#REF!</definedName>
    <definedName name="_____________________________je6191">#REF!</definedName>
    <definedName name="_____________________________je6221">#REF!</definedName>
    <definedName name="_____________________________JE6222">#REF!</definedName>
    <definedName name="_____________________________je6223">#REF!</definedName>
    <definedName name="_____________________________je6710">#REF!</definedName>
    <definedName name="____________________________JE6036">#REF!</definedName>
    <definedName name="____________________________je6101">#REF!</definedName>
    <definedName name="____________________________je6168">#REF!</definedName>
    <definedName name="____________________________je6191">#REF!</definedName>
    <definedName name="____________________________je6221">#REF!</definedName>
    <definedName name="____________________________JE6222">#REF!</definedName>
    <definedName name="____________________________je6223">#REF!</definedName>
    <definedName name="____________________________je6710">#REF!</definedName>
    <definedName name="___________________________JE6036">#REF!</definedName>
    <definedName name="___________________________je6101">#REF!</definedName>
    <definedName name="___________________________je6168">#REF!</definedName>
    <definedName name="___________________________je6191">#REF!</definedName>
    <definedName name="___________________________je6221">#REF!</definedName>
    <definedName name="___________________________JE6222">#REF!</definedName>
    <definedName name="___________________________je6223">#REF!</definedName>
    <definedName name="___________________________je6710">#REF!</definedName>
    <definedName name="__________________________JE6036">#REF!</definedName>
    <definedName name="__________________________je6101">#REF!</definedName>
    <definedName name="__________________________je6168">#REF!</definedName>
    <definedName name="__________________________je6191">#REF!</definedName>
    <definedName name="__________________________je6221">#REF!</definedName>
    <definedName name="__________________________JE6222">#REF!</definedName>
    <definedName name="__________________________je6223">#REF!</definedName>
    <definedName name="__________________________je6710">#REF!</definedName>
    <definedName name="__________________________JE6824">#REF!</definedName>
    <definedName name="_________________________JE6036">#REF!</definedName>
    <definedName name="_________________________je6101">#REF!</definedName>
    <definedName name="_________________________je6168">#REF!</definedName>
    <definedName name="_________________________je6191">#REF!</definedName>
    <definedName name="_________________________je6221">#REF!</definedName>
    <definedName name="_________________________JE6222">#REF!</definedName>
    <definedName name="_________________________je6223">#REF!</definedName>
    <definedName name="_________________________je6710">#REF!</definedName>
    <definedName name="_________________________JE6824">#REF!</definedName>
    <definedName name="________________________JE6036">#REF!</definedName>
    <definedName name="________________________je6101">#REF!</definedName>
    <definedName name="________________________je6168">#REF!</definedName>
    <definedName name="________________________je6191">#REF!</definedName>
    <definedName name="________________________je6221">#REF!</definedName>
    <definedName name="________________________JE6222">#REF!</definedName>
    <definedName name="________________________je6223">#REF!</definedName>
    <definedName name="________________________je6710">#REF!</definedName>
    <definedName name="________________________JE6824">#REF!</definedName>
    <definedName name="_______________________JE6036">#REF!</definedName>
    <definedName name="_______________________je6101">#REF!</definedName>
    <definedName name="_______________________je6168">#REF!</definedName>
    <definedName name="_______________________je6191">#REF!</definedName>
    <definedName name="_______________________je6221">#REF!</definedName>
    <definedName name="_______________________JE6222">#REF!</definedName>
    <definedName name="_______________________je6223">#REF!</definedName>
    <definedName name="_______________________je6710">#REF!</definedName>
    <definedName name="_______________________JE6824">#REF!</definedName>
    <definedName name="______________________JE6036">#REF!</definedName>
    <definedName name="______________________je6101">#REF!</definedName>
    <definedName name="______________________je6168">#REF!</definedName>
    <definedName name="______________________je6191">#REF!</definedName>
    <definedName name="______________________je6221">#REF!</definedName>
    <definedName name="______________________JE6222">#REF!</definedName>
    <definedName name="______________________je6223">#REF!</definedName>
    <definedName name="______________________je6710">#REF!</definedName>
    <definedName name="______________________JE6824">#REF!</definedName>
    <definedName name="_____________________JE6036">#REF!</definedName>
    <definedName name="_____________________je6101">#REF!</definedName>
    <definedName name="_____________________je6168">#REF!</definedName>
    <definedName name="_____________________je6191">#REF!</definedName>
    <definedName name="_____________________je6221">#REF!</definedName>
    <definedName name="_____________________JE6222">#REF!</definedName>
    <definedName name="_____________________je6223">#REF!</definedName>
    <definedName name="_____________________je6710">#REF!</definedName>
    <definedName name="_____________________JE6824">#REF!</definedName>
    <definedName name="____________________JE6036">#REF!</definedName>
    <definedName name="____________________je6101">#REF!</definedName>
    <definedName name="____________________je6168">#REF!</definedName>
    <definedName name="____________________je6191">#REF!</definedName>
    <definedName name="____________________je6221">#REF!</definedName>
    <definedName name="____________________JE6222">#REF!</definedName>
    <definedName name="____________________je6223">#REF!</definedName>
    <definedName name="____________________je6710">#REF!</definedName>
    <definedName name="____________________JE6824">#REF!</definedName>
    <definedName name="___________________JE6036">#REF!</definedName>
    <definedName name="___________________je6101">#REF!</definedName>
    <definedName name="___________________je6168">#REF!</definedName>
    <definedName name="___________________je6191">#REF!</definedName>
    <definedName name="___________________je6221">#REF!</definedName>
    <definedName name="___________________JE6222">#REF!</definedName>
    <definedName name="___________________je6223">#REF!</definedName>
    <definedName name="___________________je6710">#REF!</definedName>
    <definedName name="___________________JE6824">#REF!</definedName>
    <definedName name="__________________JE6036">#REF!</definedName>
    <definedName name="__________________je6101">#REF!</definedName>
    <definedName name="__________________je6168">#REF!</definedName>
    <definedName name="__________________je6191">#REF!</definedName>
    <definedName name="__________________je6221">#REF!</definedName>
    <definedName name="__________________JE6222">#REF!</definedName>
    <definedName name="__________________je6223">#REF!</definedName>
    <definedName name="__________________je6710">#REF!</definedName>
    <definedName name="__________________JE6824">#REF!</definedName>
    <definedName name="_________________JE6036">#REF!</definedName>
    <definedName name="_________________je6101">#REF!</definedName>
    <definedName name="_________________je6168">#REF!</definedName>
    <definedName name="_________________je6191">#REF!</definedName>
    <definedName name="_________________je6221">#REF!</definedName>
    <definedName name="_________________JE6222">#REF!</definedName>
    <definedName name="_________________je6223">#REF!</definedName>
    <definedName name="_________________je6710">#REF!</definedName>
    <definedName name="_________________JE6824">#REF!</definedName>
    <definedName name="________________JE6036">#REF!</definedName>
    <definedName name="________________je6101">#REF!</definedName>
    <definedName name="________________je6168">#REF!</definedName>
    <definedName name="________________je6191">#REF!</definedName>
    <definedName name="________________je6221">#REF!</definedName>
    <definedName name="________________JE6222">#REF!</definedName>
    <definedName name="________________je6223">#REF!</definedName>
    <definedName name="________________je6710">#REF!</definedName>
    <definedName name="________________JE6824">#REF!</definedName>
    <definedName name="_______________JE6036">#REF!</definedName>
    <definedName name="_______________je6101">#REF!</definedName>
    <definedName name="_______________je6168">#REF!</definedName>
    <definedName name="_______________je6191">#REF!</definedName>
    <definedName name="_______________je6221">#REF!</definedName>
    <definedName name="_______________JE6222">#REF!</definedName>
    <definedName name="_______________je6223">#REF!</definedName>
    <definedName name="_______________je6710">#REF!</definedName>
    <definedName name="_______________JE6824">#REF!</definedName>
    <definedName name="______________JE6036">#REF!</definedName>
    <definedName name="______________je6101">#REF!</definedName>
    <definedName name="______________je6168">#REF!</definedName>
    <definedName name="______________je6191">#REF!</definedName>
    <definedName name="______________je6221">#REF!</definedName>
    <definedName name="______________JE6222">#REF!</definedName>
    <definedName name="______________je6223">#REF!</definedName>
    <definedName name="______________je6710">#REF!</definedName>
    <definedName name="______________JE6824">#REF!</definedName>
    <definedName name="_____________JE6036">#REF!</definedName>
    <definedName name="_____________je6101">#REF!</definedName>
    <definedName name="_____________je6168">#REF!</definedName>
    <definedName name="_____________je6191">#REF!</definedName>
    <definedName name="_____________je6221">#REF!</definedName>
    <definedName name="_____________JE6222">#REF!</definedName>
    <definedName name="_____________je6223">#REF!</definedName>
    <definedName name="_____________je6710">#REF!</definedName>
    <definedName name="_____________JE6824">#REF!</definedName>
    <definedName name="____________JE6036">#REF!</definedName>
    <definedName name="____________je6101">#REF!</definedName>
    <definedName name="____________je6168">#REF!</definedName>
    <definedName name="____________je6191">#REF!</definedName>
    <definedName name="____________je6221">#REF!</definedName>
    <definedName name="____________JE6222">#REF!</definedName>
    <definedName name="____________je6223">#REF!</definedName>
    <definedName name="____________je6710">#REF!</definedName>
    <definedName name="____________JE6824">#REF!</definedName>
    <definedName name="___________JE6036">#REF!</definedName>
    <definedName name="___________je6101">#REF!</definedName>
    <definedName name="___________je6168">#REF!</definedName>
    <definedName name="___________je6191">#REF!</definedName>
    <definedName name="___________je6221">#REF!</definedName>
    <definedName name="___________JE6222">#REF!</definedName>
    <definedName name="___________je6223">#REF!</definedName>
    <definedName name="___________je6710">#REF!</definedName>
    <definedName name="___________JE6824">#REF!</definedName>
    <definedName name="___________TLN01">#REF!</definedName>
    <definedName name="___________TLN02">#REF!</definedName>
    <definedName name="___________TLN03">#REF!</definedName>
    <definedName name="__________JE6036">#REF!</definedName>
    <definedName name="__________je6101">#REF!</definedName>
    <definedName name="__________je6168">#REF!</definedName>
    <definedName name="__________je6191">#REF!</definedName>
    <definedName name="__________je6221">#REF!</definedName>
    <definedName name="__________JE6222">#REF!</definedName>
    <definedName name="__________je6223">#REF!</definedName>
    <definedName name="__________je6710">#REF!</definedName>
    <definedName name="__________JE6824">#REF!</definedName>
    <definedName name="__________TLN01">#REF!</definedName>
    <definedName name="__________TLN02">#REF!</definedName>
    <definedName name="__________TLN03">#REF!</definedName>
    <definedName name="_________JE6036">#REF!</definedName>
    <definedName name="_________je6101">#REF!</definedName>
    <definedName name="_________je6168">#REF!</definedName>
    <definedName name="_________je6191">#REF!</definedName>
    <definedName name="_________je6221">#REF!</definedName>
    <definedName name="_________JE6222">#REF!</definedName>
    <definedName name="_________je6223">#REF!</definedName>
    <definedName name="_________je6710">#REF!</definedName>
    <definedName name="_________JE6824">#REF!</definedName>
    <definedName name="_________TLN01">#REF!</definedName>
    <definedName name="_________TLN02">#REF!</definedName>
    <definedName name="_________TLN03">#REF!</definedName>
    <definedName name="________JE6036">#REF!</definedName>
    <definedName name="________je6101">#REF!</definedName>
    <definedName name="________je6168">#REF!</definedName>
    <definedName name="________je6191">#REF!</definedName>
    <definedName name="________je6221">#REF!</definedName>
    <definedName name="________JE6222">#REF!</definedName>
    <definedName name="________je6223">#REF!</definedName>
    <definedName name="________je6710">#REF!</definedName>
    <definedName name="________JE6824">#REF!</definedName>
    <definedName name="________TLN01">#REF!</definedName>
    <definedName name="________TLN02">#REF!</definedName>
    <definedName name="________TLN03">#REF!</definedName>
    <definedName name="_______JE6036">#REF!</definedName>
    <definedName name="_______je6101">#REF!</definedName>
    <definedName name="_______je6168">#REF!</definedName>
    <definedName name="_______je6191">#REF!</definedName>
    <definedName name="_______je6221">#REF!</definedName>
    <definedName name="_______JE6222">#REF!</definedName>
    <definedName name="_______je6223">#REF!</definedName>
    <definedName name="_______je6710">#REF!</definedName>
    <definedName name="_______JE6824">#REF!</definedName>
    <definedName name="_______TLN01">#REF!</definedName>
    <definedName name="_______TLN02">#REF!</definedName>
    <definedName name="_______TLN03">#REF!</definedName>
    <definedName name="______JE6036">#REF!</definedName>
    <definedName name="______je6101">#REF!</definedName>
    <definedName name="______je6168">#REF!</definedName>
    <definedName name="______je6191">#REF!</definedName>
    <definedName name="______je6221">#REF!</definedName>
    <definedName name="______JE6222">#REF!</definedName>
    <definedName name="______je6223">#REF!</definedName>
    <definedName name="______je6710">#REF!</definedName>
    <definedName name="______JE6824">#REF!</definedName>
    <definedName name="______TLN01">#REF!</definedName>
    <definedName name="______TLN02">#REF!</definedName>
    <definedName name="______TLN03">#REF!</definedName>
    <definedName name="_____JE6036">#REF!</definedName>
    <definedName name="_____je6101">#REF!</definedName>
    <definedName name="_____je6168">#REF!</definedName>
    <definedName name="_____je6191">#REF!</definedName>
    <definedName name="_____je6221">#REF!</definedName>
    <definedName name="_____JE6222">#REF!</definedName>
    <definedName name="_____je6223">#REF!</definedName>
    <definedName name="_____je6710">#REF!</definedName>
    <definedName name="_____JE6824">#REF!</definedName>
    <definedName name="_____TLN01">#REF!</definedName>
    <definedName name="_____TLN02">#REF!</definedName>
    <definedName name="_____TLN03">#REF!</definedName>
    <definedName name="____JE6036">#REF!</definedName>
    <definedName name="____je6101">#REF!</definedName>
    <definedName name="____je6168">#REF!</definedName>
    <definedName name="____je6191">#REF!</definedName>
    <definedName name="____je6221">#REF!</definedName>
    <definedName name="____JE6222">#REF!</definedName>
    <definedName name="____je6223">#REF!</definedName>
    <definedName name="____je6710">#REF!</definedName>
    <definedName name="____JE6824">#REF!</definedName>
    <definedName name="____TLN01">#REF!</definedName>
    <definedName name="____TLN02">#REF!</definedName>
    <definedName name="____TLN03">#REF!</definedName>
    <definedName name="___JE6036">#REF!</definedName>
    <definedName name="___je6101">#REF!</definedName>
    <definedName name="___je6168">#REF!</definedName>
    <definedName name="___je6191">#REF!</definedName>
    <definedName name="___je6221">#REF!</definedName>
    <definedName name="___JE6222">#REF!</definedName>
    <definedName name="___je6223">#REF!</definedName>
    <definedName name="___je6710">#REF!</definedName>
    <definedName name="___JE6824">#REF!</definedName>
    <definedName name="___TLN01">#REF!</definedName>
    <definedName name="___TLN02">#REF!</definedName>
    <definedName name="___TLN03">#REF!</definedName>
    <definedName name="__Apr99">#REF!</definedName>
    <definedName name="__Aug99">#REF!</definedName>
    <definedName name="__Dec99">#REF!</definedName>
    <definedName name="__Feb99">#REF!</definedName>
    <definedName name="__Jan99">#REF!</definedName>
    <definedName name="__JE6036">#REF!</definedName>
    <definedName name="__je6101">#REF!</definedName>
    <definedName name="__je6168">#REF!</definedName>
    <definedName name="__je6191">#REF!</definedName>
    <definedName name="__je6221">#REF!</definedName>
    <definedName name="__JE6222">#REF!</definedName>
    <definedName name="__je6223">#REF!</definedName>
    <definedName name="__je6710">#REF!</definedName>
    <definedName name="__JE6824">#REF!</definedName>
    <definedName name="__Jul99">#REF!</definedName>
    <definedName name="__Jun99">#REF!</definedName>
    <definedName name="__Mar99">#REF!</definedName>
    <definedName name="__May99">#REF!</definedName>
    <definedName name="__Nov99">#REF!</definedName>
    <definedName name="__Oct99">#REF!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PRT1">#REF!</definedName>
    <definedName name="__PRT3">#REF!</definedName>
    <definedName name="__PRT4">#REF!</definedName>
    <definedName name="__Sep99">#REF!</definedName>
    <definedName name="__TLN01">#REF!</definedName>
    <definedName name="__TLN02">#REF!</definedName>
    <definedName name="__TLN03">#REF!</definedName>
    <definedName name="_010_">[2]Lookup_Tables!#REF!</definedName>
    <definedName name="_010_ST000905150921000">[2]Lookup_Tables!#REF!</definedName>
    <definedName name="_010_ST7000905150">[2]Lookup_Tables!#REF!</definedName>
    <definedName name="_010_ST7000905150921000">[2]Lookup_Tables!#REF!</definedName>
    <definedName name="_020_">[2]Lookup_Tables!#REF!</definedName>
    <definedName name="_020_ST7000905150">[2]Lookup_Tables!#REF!</definedName>
    <definedName name="_020_ST7000905150921000">[2]Lookup_Tables!#REF!</definedName>
    <definedName name="_031_">[2]Lookup_Tables!#REF!</definedName>
    <definedName name="_031_SS0400900003">[2]Lookup_Tables!#REF!</definedName>
    <definedName name="_031_SS0400900003921000">[2]Lookup_Tables!#REF!</definedName>
    <definedName name="_032_">[2]Lookup_Tables!#REF!</definedName>
    <definedName name="_032_ST7000905150">[2]Lookup_Tables!#REF!</definedName>
    <definedName name="_032_ST7000905150921000">[2]Lookup_Tables!#REF!</definedName>
    <definedName name="_033_">[2]Lookup_Tables!#REF!</definedName>
    <definedName name="_033_ST7000905150">[2]Lookup_Tables!#REF!</definedName>
    <definedName name="_033_ST7000905150921000">[2]Lookup_Tables!#REF!</definedName>
    <definedName name="_034_">[2]Lookup_Tables!#REF!</definedName>
    <definedName name="_034_ST7000905150">[2]Lookup_Tables!#REF!</definedName>
    <definedName name="_034_ST7000905150921000">[2]Lookup_Tables!#REF!</definedName>
    <definedName name="_041_">[2]Lookup_Tables!#REF!</definedName>
    <definedName name="_041_ST7000905000">[2]Lookup_Tables!#REF!</definedName>
    <definedName name="_041_ST7000905000921000">[2]Lookup_Tables!#REF!</definedName>
    <definedName name="_055_ST7000905150">[2]Lookup_Tables!#REF!</definedName>
    <definedName name="_055_ST7000905150935000">[2]Lookup_Tables!#REF!</definedName>
    <definedName name="_056_ST0400900008165000">[2]Lookup_Tables!#REF!</definedName>
    <definedName name="_070_">[2]Lookup_Tables!#REF!</definedName>
    <definedName name="_070_ST7000905150">[2]Lookup_Tables!#REF!</definedName>
    <definedName name="_070_ST7000905150923000">[2]Lookup_Tables!#REF!</definedName>
    <definedName name="_085_">[2]Lookup_Tables!#REF!</definedName>
    <definedName name="_085_ST0400905170">[2]Lookup_Tables!#REF!</definedName>
    <definedName name="_085_ST0400905170923000">[2]Lookup_Tables!#REF!</definedName>
    <definedName name="_085_ST7000905150">[2]Lookup_Tables!#REF!</definedName>
    <definedName name="_085_ST7000905150923000">[2]Lookup_Tables!#REF!</definedName>
    <definedName name="_088_">[2]Lookup_Tables!#REF!</definedName>
    <definedName name="_088_ST7000905150">[2]Lookup_Tables!#REF!</definedName>
    <definedName name="_088_ST7000905150923000">[2]Lookup_Tables!#REF!</definedName>
    <definedName name="_090_">[2]Lookup_Tables!#REF!</definedName>
    <definedName name="_090_HL7500903750">[2]Lookup_Tables!#REF!</definedName>
    <definedName name="_090_HL7500903750923000">[2]Lookup_Tables!#REF!</definedName>
    <definedName name="_1">#REF!</definedName>
    <definedName name="_10A_ADJ_TX">#REF!</definedName>
    <definedName name="_11A_DEMAND_MODEL">#REF!</definedName>
    <definedName name="_12A_JURIS">#REF!</definedName>
    <definedName name="_13A_UNADJ_ALLOCAT">#REF!</definedName>
    <definedName name="_14A_UNADJ_CLASS">#REF!</definedName>
    <definedName name="_15A_UNADJ_D2">#REF!</definedName>
    <definedName name="_16A_UNADJ_METER">#REF!</definedName>
    <definedName name="_17A_UNADJ_MODEL">#REF!</definedName>
    <definedName name="_18A_UNADJ_NM_E1">#REF!</definedName>
    <definedName name="_194_">[2]Lookup_Tables!#REF!</definedName>
    <definedName name="_194_ST7000905150">[2]Lookup_Tables!#REF!</definedName>
    <definedName name="_194_ST7000905150921000">[2]Lookup_Tables!#REF!</definedName>
    <definedName name="_19A_UNADJ_NM4CP">#REF!</definedName>
    <definedName name="_1A_ADJ_ALLOCAT">#REF!</definedName>
    <definedName name="_1A_P">#REF!</definedName>
    <definedName name="_2">#REF!</definedName>
    <definedName name="_20A_UNADJ_NMBACK">#REF!</definedName>
    <definedName name="_21A_UNADJ_SUPPLY">#REF!</definedName>
    <definedName name="_22A_UNADJ_TX">#REF!</definedName>
    <definedName name="_2A_ADJ_CLASS">#REF!</definedName>
    <definedName name="_2NCP_2">#REF!</definedName>
    <definedName name="_3">#REF!</definedName>
    <definedName name="_3A_ADJ_D2">#REF!</definedName>
    <definedName name="_4">#REF!</definedName>
    <definedName name="_4A_ADJ_METER">#REF!</definedName>
    <definedName name="_5">#REF!</definedName>
    <definedName name="_5A_ADJ_MODEL">#REF!</definedName>
    <definedName name="_6A_ADJ_NM_E1">#REF!</definedName>
    <definedName name="_7A_ADJ_NM4CP">#REF!</definedName>
    <definedName name="_8A_ADJ_NMBACK">#REF!</definedName>
    <definedName name="_90C">#REF!</definedName>
    <definedName name="_91C">#REF!</definedName>
    <definedName name="_92C">#REF!</definedName>
    <definedName name="_92NET3">#REF!</definedName>
    <definedName name="_9A_ADJ_SUPPLY">#REF!</definedName>
    <definedName name="_Apr99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0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2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99">#REF!</definedName>
    <definedName name="_CEJ1">#REF!</definedName>
    <definedName name="_CEJ2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ec99">#REF!</definedName>
    <definedName name="_Feb99">#REF!</definedName>
    <definedName name="_Fill" hidden="1">#REF!</definedName>
    <definedName name="_Fill_what" hidden="1">#REF!</definedName>
    <definedName name="_Jan99">#REF!</definedName>
    <definedName name="_JE6036">#REF!</definedName>
    <definedName name="_je6101">#REF!</definedName>
    <definedName name="_je6168">#REF!</definedName>
    <definedName name="_je6191">#REF!</definedName>
    <definedName name="_JE6198">#REF!</definedName>
    <definedName name="_je6221">#REF!</definedName>
    <definedName name="_JE6222">#REF!</definedName>
    <definedName name="_je6223">#REF!</definedName>
    <definedName name="_je6710">#REF!</definedName>
    <definedName name="_JE6824">#REF!</definedName>
    <definedName name="_Jul99">#REF!</definedName>
    <definedName name="_Jun99">#REF!</definedName>
    <definedName name="_Key1" hidden="1">#REF!</definedName>
    <definedName name="_LRR1">#REF!</definedName>
    <definedName name="_LRR2">#REF!</definedName>
    <definedName name="_Mar99">#REF!</definedName>
    <definedName name="_may3">'[3]2003'!$AO$1:$AV$162</definedName>
    <definedName name="_May99">#REF!</definedName>
    <definedName name="_new11">'[4]2003'!$CW$1:$DD$162</definedName>
    <definedName name="_new4">'[4]2003'!$AE$1:$AL$162</definedName>
    <definedName name="_new5">'[4]2003'!$AO$1:$AV$162</definedName>
    <definedName name="_new6">'[4]2003'!$AY$1:$BF$162</definedName>
    <definedName name="_new7">'[4]2003'!$BI$1:$BP$162</definedName>
    <definedName name="_Nov99">#REF!</definedName>
    <definedName name="_Oct99">#REF!</definedName>
    <definedName name="_one4">'[3]2004'!$A$1:$H$165</definedName>
    <definedName name="_Order1" hidden="1">0</definedName>
    <definedName name="_Order2" hidden="1">0</definedName>
    <definedName name="_Parse_In" hidden="1">[5]OpCost!#REF!</definedName>
    <definedName name="_PG1">#REF!</definedName>
    <definedName name="_PG2">#REF!</definedName>
    <definedName name="_PG3">#REF!</definedName>
    <definedName name="_PG4">#REF!</definedName>
    <definedName name="_PG5">#REF!</definedName>
    <definedName name="_PRT1">#REF!</definedName>
    <definedName name="_PRT3">#REF!</definedName>
    <definedName name="_PRT4">#REF!</definedName>
    <definedName name="_PVD71">#REF!</definedName>
    <definedName name="_R67">#REF!</definedName>
    <definedName name="_SDS_WB_TYPE" hidden="1">1</definedName>
    <definedName name="_Sep99">#REF!</definedName>
    <definedName name="_six3">'[3]2003'!$AY$1:$BF$162</definedName>
    <definedName name="_six4">'[3]2004'!$AY$1:$BF$165</definedName>
    <definedName name="_Sort" hidden="1">#REF!</definedName>
    <definedName name="_TLN01">#REF!</definedName>
    <definedName name="_TLN02">#REF!</definedName>
    <definedName name="_TLN03">#REF!</definedName>
    <definedName name="_two4">'[3]2004'!$K$1:$R$165</definedName>
    <definedName name="A">#REF!</definedName>
    <definedName name="ABCDEFGHI">#REF!</definedName>
    <definedName name="ACCRUAL">#REF!</definedName>
    <definedName name="ADI_UPLOAD">#REF!</definedName>
    <definedName name="ADJUSTMENT">#REF!</definedName>
    <definedName name="aer">#REF!</definedName>
    <definedName name="AHEART">#REF!</definedName>
    <definedName name="ALL_JE_S">#REF!</definedName>
    <definedName name="ALLREP">[6]FCR:PDR!$A$1:$K$60</definedName>
    <definedName name="Ann_Base">'[7]Summary - Annualized'!$P$158</definedName>
    <definedName name="Ann_Fuel">'[7]Summary - Annualized'!$P$133</definedName>
    <definedName name="ANNLFUEL">#REF!</definedName>
    <definedName name="ANNREV">#REF!</definedName>
    <definedName name="apr">#REF!</definedName>
    <definedName name="APR_2002">#REF!</definedName>
    <definedName name="APR_2003">#REF!</definedName>
    <definedName name="APR_2004">#REF!</definedName>
    <definedName name="Apr04RevByRevCode">#REF!</definedName>
    <definedName name="April">#REF!</definedName>
    <definedName name="AprInt">#REF!</definedName>
    <definedName name="AprInt2">#REF!</definedName>
    <definedName name="AprRev">#REF!</definedName>
    <definedName name="ARC_102_Summary_Query">#REF!</definedName>
    <definedName name="ARC_102_Summary_Query_0405">[8]ARC_102_Summary_Query!$A$1:$L$13</definedName>
    <definedName name="AUG">#REF!</definedName>
    <definedName name="AUG_03" localSheetId="12">'August 2024 Calculation'!#REF!</definedName>
    <definedName name="AUG_03">#REF!</definedName>
    <definedName name="AUG_2002" localSheetId="12">#REF!</definedName>
    <definedName name="AUG_2002">#REF!</definedName>
    <definedName name="AUG_2003" localSheetId="12">#REF!</definedName>
    <definedName name="AUG_2003">#REF!</definedName>
    <definedName name="B">#REF!</definedName>
    <definedName name="BACKUP">#REF!</definedName>
    <definedName name="Base">#REF!</definedName>
    <definedName name="base1">[9]ALLOC.!#REF!</definedName>
    <definedName name="Base2" localSheetId="12">#REF!</definedName>
    <definedName name="Base2">#REF!</definedName>
    <definedName name="BERTHA" localSheetId="12">#REF!</definedName>
    <definedName name="BERTHA">#REF!</definedName>
    <definedName name="BUDGETCURRENCYCODE1">[10]CRITERIA1!$B$16</definedName>
    <definedName name="BUDGETNAME1">[10]CRITERIA1!$B$13</definedName>
    <definedName name="BUDGETORG1">[10]CRITERIA1!$B$14</definedName>
    <definedName name="C_" localSheetId="12">#REF!</definedName>
    <definedName name="C_">#REF!</definedName>
    <definedName name="calc" localSheetId="12">#REF!</definedName>
    <definedName name="calc">#REF!</definedName>
    <definedName name="calc2" localSheetId="12">#REF!</definedName>
    <definedName name="calc2">#REF!</definedName>
    <definedName name="certmaster">#REF!</definedName>
    <definedName name="CF">#REF!</definedName>
    <definedName name="CFE">#REF!</definedName>
    <definedName name="cfe1.2">#REF!</definedName>
    <definedName name="cfe2.2">#REF!</definedName>
    <definedName name="CFECFTPPA">#REF!</definedName>
    <definedName name="CFEDEM">#REF!</definedName>
    <definedName name="CFENAT">#REF!</definedName>
    <definedName name="CHEM">#REF!</definedName>
    <definedName name="coalpile">#REF!</definedName>
    <definedName name="COMP">#REF!</definedName>
    <definedName name="COMP1">#REF!</definedName>
    <definedName name="COMP2">#REF!</definedName>
    <definedName name="COMP3">#REF!</definedName>
    <definedName name="COMP4">#REF!</definedName>
    <definedName name="COMP5">#REF!</definedName>
    <definedName name="COMP6">#REF!</definedName>
    <definedName name="CR_DELIVERY">#REF!</definedName>
    <definedName name="CR_OATT">#REF!</definedName>
    <definedName name="CR_TRANSMISSION">#REF!</definedName>
    <definedName name="CRPA">#REF!</definedName>
    <definedName name="D">#REF!</definedName>
    <definedName name="data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_xlnm.Database">#REF!</definedName>
    <definedName name="datarange">#REF!</definedName>
    <definedName name="Dec">#REF!</definedName>
    <definedName name="DEC_2002">#REF!</definedName>
    <definedName name="DEC_2003">#REF!</definedName>
    <definedName name="DECANNL">#REF!</definedName>
    <definedName name="DF_BACKUP">#REF!</definedName>
    <definedName name="DF_PAGE">#REF!</definedName>
    <definedName name="dfcallocate">#REF!</definedName>
    <definedName name="dfccalculation">#REF!</definedName>
    <definedName name="E">#REF!</definedName>
    <definedName name="ECONSALES">#REF!</definedName>
    <definedName name="EDR_DETL">#REF!</definedName>
    <definedName name="EL_PASO_ELECTRIC_COMPANY">#REF!</definedName>
    <definedName name="eleven3">'[3]2003'!$CW$1:$DD$162</definedName>
    <definedName name="ENTER">#REF!</definedName>
    <definedName name="erg">#REF!</definedName>
    <definedName name="ESTIMATE">'[11]10b.INTRASTATE INVOICE TIE OUT'!$W$112:$W$113</definedName>
    <definedName name="ExternalData_1" localSheetId="14" hidden="1">'August 2024 Summary Data'!$B$2:$Z$32</definedName>
    <definedName name="ExternalData_1" localSheetId="2" hidden="1">'December 2024 Summary Data'!$B$2:$AA$32</definedName>
    <definedName name="ExternalData_1" localSheetId="8" hidden="1">'October 2024 Summary Data'!$B$2:$Z$32</definedName>
    <definedName name="ExternalData_1" localSheetId="11" hidden="1">'September 2024 Summary Data'!$B$2:$Z$32</definedName>
    <definedName name="ExternalData_2" localSheetId="13" hidden="1">'August 2024 Average Pricing'!$A$1:$E$721</definedName>
    <definedName name="ExternalData_2" localSheetId="1" hidden="1">'December 2024 Average Pricing'!$A$1:$E$720</definedName>
    <definedName name="ExternalData_2" localSheetId="5" hidden="1">'November 2024 Summary Data'!$B$2:$Z$32</definedName>
    <definedName name="ExternalData_2" localSheetId="7" hidden="1">'October 2024 Average Pricing'!$A$1:$E$721</definedName>
    <definedName name="ExternalData_2" localSheetId="10" hidden="1">'September 2024 Average Pricing'!$A$1:$E$721</definedName>
    <definedName name="ExternalData_3" localSheetId="4" hidden="1">'November 2024 Average Pricing'!$A$1:$E$721</definedName>
    <definedName name="F" localSheetId="12">#REF!</definedName>
    <definedName name="F">#REF!</definedName>
    <definedName name="fc" localSheetId="12">#REF!</definedName>
    <definedName name="fc">#REF!</definedName>
    <definedName name="FEB" localSheetId="12">#REF!</definedName>
    <definedName name="FEB">#REF!</definedName>
    <definedName name="FEB_2002">#REF!</definedName>
    <definedName name="FEB_2003">#REF!</definedName>
    <definedName name="FEB_2004">#REF!</definedName>
    <definedName name="Feb04Rev">#REF!</definedName>
    <definedName name="Feb04RevByRevCode">#REF!</definedName>
    <definedName name="fERC">#REF!</definedName>
    <definedName name="FERCPK">#REF!</definedName>
    <definedName name="FFF">'[12]BUDGET-TOTAL.TPL'!$A$1:$W$253</definedName>
    <definedName name="FIRMSALES" localSheetId="12">#REF!</definedName>
    <definedName name="FIRMSALES">#REF!</definedName>
    <definedName name="five4">'[3]2004'!$AO$1:$AV$165</definedName>
    <definedName name="four4">'[3]2004'!$AE$1:$AL$165</definedName>
    <definedName name="fsummary">#REF!</definedName>
    <definedName name="FUEL2">#REF!</definedName>
    <definedName name="G">#REF!</definedName>
    <definedName name="G_InputRange">#REF!</definedName>
    <definedName name="GRAF1">#REF!</definedName>
    <definedName name="GRAF2">#REF!</definedName>
    <definedName name="GRAF3">#REF!</definedName>
    <definedName name="H">#REF!</definedName>
    <definedName name="HASHDATA">#REF!</definedName>
    <definedName name="HEART">#REF!</definedName>
    <definedName name="I">#REF!</definedName>
    <definedName name="IIDDEM">#REF!</definedName>
    <definedName name="input">#REF!</definedName>
    <definedName name="INPUT_">'[7]Forecast Data'!#REF!</definedName>
    <definedName name="INSTRUCTIONS">'[13]1. data'!#REF!</definedName>
    <definedName name="INTT1" localSheetId="12">#REF!</definedName>
    <definedName name="INTT1">#REF!</definedName>
    <definedName name="INTT2" localSheetId="12">#REF!</definedName>
    <definedName name="INTT2">#REF!</definedName>
    <definedName name="INTT3" localSheetId="12">#REF!</definedName>
    <definedName name="INTT3">#REF!</definedName>
    <definedName name="invoice">#REF!</definedName>
    <definedName name="invoices">#REF!</definedName>
    <definedName name="ip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">#REF!</definedName>
    <definedName name="JAN_2002">#REF!</definedName>
    <definedName name="JAN_2003">#REF!</definedName>
    <definedName name="JAN_2004">#REF!</definedName>
    <definedName name="Jan04Rev">#REF!</definedName>
    <definedName name="Jan04RevByRevCode">#REF!</definedName>
    <definedName name="JE">#REF!</definedName>
    <definedName name="JE_6101">#REF!</definedName>
    <definedName name="JE_6801">#REF!</definedName>
    <definedName name="JE_6802">#REF!</definedName>
    <definedName name="JE_6803">#REF!</definedName>
    <definedName name="JE_6805">#REF!</definedName>
    <definedName name="JE_6811">#REF!</definedName>
    <definedName name="je6192r">#REF!</definedName>
    <definedName name="je6225r">#REF!</definedName>
    <definedName name="JE6228R">#REF!</definedName>
    <definedName name="JE6803_1">#REF!</definedName>
    <definedName name="JE6803_2">#REF!</definedName>
    <definedName name="JE6803_3">#REF!</definedName>
    <definedName name="jjjj">#REF!</definedName>
    <definedName name="JUL">#REF!</definedName>
    <definedName name="JUL_2002">#REF!</definedName>
    <definedName name="JUL_2003">#REF!</definedName>
    <definedName name="jun">#REF!</definedName>
    <definedName name="JUN_2002">#REF!</definedName>
    <definedName name="JUN_2003">#REF!</definedName>
    <definedName name="JVPG1">#REF!</definedName>
    <definedName name="JVPG2">#REF!</definedName>
    <definedName name="JVPG3">#REF!</definedName>
    <definedName name="LOG">#REF!</definedName>
    <definedName name="M">#REF!</definedName>
    <definedName name="mar">#REF!</definedName>
    <definedName name="MAR_2002">#REF!</definedName>
    <definedName name="MAR_2003">#REF!</definedName>
    <definedName name="MAR_2004">#REF!</definedName>
    <definedName name="Mar04Rev">#REF!</definedName>
    <definedName name="Mar04RevByRevCode">#REF!</definedName>
    <definedName name="MarInt">#REF!</definedName>
    <definedName name="MAY">#REF!</definedName>
    <definedName name="MAY_2002">#REF!</definedName>
    <definedName name="mAY_2003">#REF!</definedName>
    <definedName name="MAY_2004">#REF!</definedName>
    <definedName name="May04Rev">#REF!</definedName>
    <definedName name="May04RevByRevCode">#REF!</definedName>
    <definedName name="MayInt">#REF!</definedName>
    <definedName name="memo1">#REF!</definedName>
    <definedName name="memo2">#REF!</definedName>
    <definedName name="MEMORIAL">#REF!</definedName>
    <definedName name="MENU">#REF!</definedName>
    <definedName name="MMBTU">'[14]10.  Gas Actual JE 6190 '!$BG$11:$BH$133</definedName>
    <definedName name="MONTH" localSheetId="12">#REF!</definedName>
    <definedName name="MONTH">#REF!</definedName>
    <definedName name="MonthTable">[15]Month!#REF!</definedName>
    <definedName name="MW" localSheetId="12">#REF!</definedName>
    <definedName name="MW">#REF!</definedName>
    <definedName name="NCP" localSheetId="12">#REF!</definedName>
    <definedName name="NCP">#REF!</definedName>
    <definedName name="new" localSheetId="12">[16]ALLOC.!#REF!</definedName>
    <definedName name="new">[16]ALLOC.!#REF!</definedName>
    <definedName name="NIL" hidden="1">" "</definedName>
    <definedName name="NM_ANLZ_CUST">#REF!</definedName>
    <definedName name="NM_ANLZ_KW">#REF!</definedName>
    <definedName name="NM_ANLZ_KWH">#REF!</definedName>
    <definedName name="NM_ANLZ_REV">#REF!</definedName>
    <definedName name="NM_Base___Fuel_Table">#REF!</definedName>
    <definedName name="NM_HIST_CUST">#REF!</definedName>
    <definedName name="NM_HIST_KW">#REF!</definedName>
    <definedName name="NM_HIST_KWH">#REF!</definedName>
    <definedName name="NM_HIST_REV">#REF!</definedName>
    <definedName name="NM_RATE_01_61">#REF!</definedName>
    <definedName name="NM_RATE_01_62">#REF!</definedName>
    <definedName name="NM_RATE_01_64">#REF!</definedName>
    <definedName name="NM_RATE_01_65">#REF!</definedName>
    <definedName name="NM_RATE_03_60">#REF!</definedName>
    <definedName name="NM_RATE_03_66">#REF!</definedName>
    <definedName name="NM_RATE_03_70">#REF!</definedName>
    <definedName name="NM_RATE_03_79">#REF!</definedName>
    <definedName name="NM_RATE_04_69">#REF!</definedName>
    <definedName name="NM_RATE_04_83">#REF!</definedName>
    <definedName name="NM_RATE_04_85">#REF!</definedName>
    <definedName name="NM_RATE_04_87">#REF!</definedName>
    <definedName name="NM_RATE_05_63">#REF!</definedName>
    <definedName name="NM_RATE_07_86">#REF!</definedName>
    <definedName name="NM_RATE_08_78">#REF!</definedName>
    <definedName name="NM_RATE_09_71">#REF!</definedName>
    <definedName name="NM_RATE_10_57">#REF!</definedName>
    <definedName name="NM_RATE_11_77">#REF!</definedName>
    <definedName name="NM_RATE_12_74">#REF!</definedName>
    <definedName name="NM_RATE_14_76">#REF!</definedName>
    <definedName name="NM_RATE_19_67">#REF!</definedName>
    <definedName name="NM_RATE_20_72">#REF!</definedName>
    <definedName name="NM_RATE_25_75">#REF!</definedName>
    <definedName name="NM_RATE_26_81">#REF!</definedName>
    <definedName name="NM_RATE_29_52">#REF!</definedName>
    <definedName name="NMCORRECT">#REF!</definedName>
    <definedName name="NMDEM">#REF!</definedName>
    <definedName name="NMNAT">#REF!</definedName>
    <definedName name="nmover_under">'[17]U.2 ALLOC.'!#REF!</definedName>
    <definedName name="NMPK" localSheetId="12">#REF!</definedName>
    <definedName name="NMPK">#REF!</definedName>
    <definedName name="NMSUA" localSheetId="12">#REF!</definedName>
    <definedName name="NMSUA">#REF!</definedName>
    <definedName name="NMSUM" localSheetId="12">#REF!</definedName>
    <definedName name="NMSUM">#REF!</definedName>
    <definedName name="NMTWHS">#REF!</definedName>
    <definedName name="NMUNDERRECOVERY">'[17]U.2 ALLOC.'!#REF!</definedName>
    <definedName name="NOV" localSheetId="12">#REF!</definedName>
    <definedName name="NOV">#REF!</definedName>
    <definedName name="NOV_2002" localSheetId="12">#REF!</definedName>
    <definedName name="NOV_2002">#REF!</definedName>
    <definedName name="NOV_2003" localSheetId="12">#REF!</definedName>
    <definedName name="NOV_2003">#REF!</definedName>
    <definedName name="OCT">#REF!</definedName>
    <definedName name="OCT_2002">#REF!</definedName>
    <definedName name="OCT_2003">#REF!</definedName>
    <definedName name="Oct_wpA" localSheetId="12">'[18]WP-A, pgs. 1-2'!#REF!</definedName>
    <definedName name="Oct_wpA">'[18]WP-A, pgs. 1-2'!#REF!</definedName>
    <definedName name="OT" localSheetId="12">#REF!</definedName>
    <definedName name="OT">#REF!</definedName>
    <definedName name="P1.4" localSheetId="12">#REF!</definedName>
    <definedName name="P1.4">#REF!</definedName>
    <definedName name="p2.4" localSheetId="12">#REF!</definedName>
    <definedName name="p2.4">#REF!</definedName>
    <definedName name="p3.4">#REF!</definedName>
    <definedName name="p4.4">#REF!</definedName>
    <definedName name="PAGE_1">[1]July!$BB$1:'[1]July'!$BJ$39</definedName>
    <definedName name="PAGE_2">[1]July!$BB$42:$BL$81</definedName>
    <definedName name="PAGE_3">[1]July!$BB$83:$BL$132</definedName>
    <definedName name="PAGE_4">#REF!</definedName>
    <definedName name="PAGE_5">#REF!</definedName>
    <definedName name="PAGE160">#REF!</definedName>
    <definedName name="PAGE4">#REF!</definedName>
    <definedName name="PAGE5">#REF!</definedName>
    <definedName name="PAGENO">#REF!</definedName>
    <definedName name="PAGEX">#REF!</definedName>
    <definedName name="Pal_Workbook_GUID" hidden="1">"GNTMWRLWHUVT4U9WN8BYNW23"</definedName>
    <definedName name="PB_Base">'[7]Summary - Forecast'!#REF!</definedName>
    <definedName name="PB_FIB">'[7]Summary - Forecast'!#REF!</definedName>
    <definedName name="PB_FPPCAC">'[7]Summary - Forecast'!#REF!</definedName>
    <definedName name="PM_INVEST_ALLOC">'[19]DFC alloc'!#REF!</definedName>
    <definedName name="PM_TF_UNIT1" localSheetId="12">#REF!</definedName>
    <definedName name="PM_TF_UNIT1">#REF!</definedName>
    <definedName name="PM_TF_UNIT2" localSheetId="12">#REF!</definedName>
    <definedName name="PM_TF_UNIT2">#REF!</definedName>
    <definedName name="PM_TF_UNIT3" localSheetId="12">#REF!</definedName>
    <definedName name="PM_TF_UNIT3">#REF!</definedName>
    <definedName name="PM_UNIT1">#REF!</definedName>
    <definedName name="PM_UNIT2">#REF!</definedName>
    <definedName name="PM_UNIT3">#REF!</definedName>
    <definedName name="pooh">'[20]TLN-7A'!$A$1:$N$63</definedName>
    <definedName name="PriFuel">'[7]Fuel-Annualized'!$G$8</definedName>
    <definedName name="_xlnm.Print_Area" localSheetId="12">'August 2024 Calculation'!$A$1:$S$22</definedName>
    <definedName name="_xlnm.Print_Area">#REF!</definedName>
    <definedName name="Print_Area_JE_6805">'[21]JE 68XX UPLOAD'!#REF!</definedName>
    <definedName name="Print_Area_JE_6806">'[21]JE 68XX UPLOAD'!#REF!</definedName>
    <definedName name="Print_Area_MI" localSheetId="12">#REF!</definedName>
    <definedName name="Print_Area_MI">#REF!</definedName>
    <definedName name="PRINT_TITLES_MI" localSheetId="12">#REF!</definedName>
    <definedName name="PRINT_TITLES_MI">#REF!</definedName>
    <definedName name="PRIORMONTH" localSheetId="12">#REF!</definedName>
    <definedName name="PRIORMONTH">#REF!</definedName>
    <definedName name="PROOF">#REF!</definedName>
    <definedName name="PROOF2">#REF!</definedName>
    <definedName name="PROOF3">#REF!</definedName>
    <definedName name="PROOF4">#REF!</definedName>
    <definedName name="PROOF5">#REF!</definedName>
    <definedName name="PRT2B">#REF!</definedName>
    <definedName name="PT">#REF!</definedName>
    <definedName name="Purchases_Company">#REF!</definedName>
    <definedName name="Purchases_DemandExpense">#REF!</definedName>
    <definedName name="Purchases_DemandMW">#REF!</definedName>
    <definedName name="Purchases_EnergyExpense">#REF!</definedName>
    <definedName name="Purchases_LookupCode">#REF!</definedName>
    <definedName name="Purchases_MWH">#REF!</definedName>
    <definedName name="Purchases_SpinExpense">#REF!</definedName>
    <definedName name="Purchases_SpinMW">#REF!</definedName>
    <definedName name="PurchasesData">#REF!</definedName>
    <definedName name="pv">#REF!</definedName>
    <definedName name="PVD_71">#REF!</definedName>
    <definedName name="Q">#REF!</definedName>
    <definedName name="Query">#REF!</definedName>
    <definedName name="RATE_03_89">'[7]Rate 2 WP'!#REF!</definedName>
    <definedName name="RATE1" localSheetId="12">#REF!</definedName>
    <definedName name="RATE1">#REF!</definedName>
    <definedName name="RATE19TYP">'[22]Rate 19'!#REF!</definedName>
    <definedName name="RATE2" localSheetId="12">#REF!</definedName>
    <definedName name="RATE2">#REF!</definedName>
    <definedName name="RATE26" localSheetId="12">#REF!</definedName>
    <definedName name="RATE26">#REF!</definedName>
    <definedName name="RATE27" localSheetId="12">#REF!</definedName>
    <definedName name="RATE27">#REF!</definedName>
    <definedName name="RATE29">#REF!</definedName>
    <definedName name="RATE3">#REF!</definedName>
    <definedName name="RATE3TYP">#REF!</definedName>
    <definedName name="RATE4P2">#REF!</definedName>
    <definedName name="RATE4TYP">'[22]Rate 4'!#REF!</definedName>
    <definedName name="RATE5TYP">'[22]Rate 5'!#REF!</definedName>
    <definedName name="RATE73" localSheetId="12">#REF!</definedName>
    <definedName name="RATE73">#REF!</definedName>
    <definedName name="RATE7TYP">'[22]Rate 7'!#REF!</definedName>
    <definedName name="RATE9" localSheetId="12">#REF!</definedName>
    <definedName name="RATE9">#REF!</definedName>
    <definedName name="RATEWH" localSheetId="12">#REF!</definedName>
    <definedName name="RATEWH">#REF!</definedName>
    <definedName name="RDRESID" localSheetId="12">#REF!</definedName>
    <definedName name="RDRESID">#REF!</definedName>
    <definedName name="Reporting_Month">#REF!</definedName>
    <definedName name="Reporting_Year">#REF!</definedName>
    <definedName name="ReportingMonth">#REF!</definedName>
    <definedName name="ReportingYear">#REF!</definedName>
    <definedName name="RESIDENT">#REF!</definedName>
    <definedName name="REV_CODE">"CR_REV_CODE"</definedName>
    <definedName name="RGDNAT">#REF!</definedName>
    <definedName name="RGVDEM">#REF!</definedName>
    <definedName name="RGVNAT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2000</definedName>
    <definedName name="RiskNumSimulations" hidden="1">5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NG_Expense_Types">#REF!</definedName>
    <definedName name="Sales">#REF!</definedName>
    <definedName name="Sales_Company" localSheetId="12">#REF!</definedName>
    <definedName name="Sales_Company">#REF!</definedName>
    <definedName name="Sales_DemandMW">#REF!</definedName>
    <definedName name="Sales_DemandRevenue">#REF!</definedName>
    <definedName name="Sales_EnergyRevenue">#REF!</definedName>
    <definedName name="Sales_LookupCode">#REF!</definedName>
    <definedName name="Sales_MWH">#REF!</definedName>
    <definedName name="Sales_SpinMW">#REF!</definedName>
    <definedName name="Sales_SpinRevenue">#REF!</definedName>
    <definedName name="SalesData">#REF!</definedName>
    <definedName name="SC">#REF!</definedName>
    <definedName name="SCHEDULE_B">#REF!</definedName>
    <definedName name="SecFuel">'[7]Fuel-Annualized'!$F$8</definedName>
    <definedName name="SELECT" localSheetId="12">#REF!</definedName>
    <definedName name="SELECT">#REF!</definedName>
    <definedName name="SEP" localSheetId="12">#REF!</definedName>
    <definedName name="SEP">#REF!</definedName>
    <definedName name="SEP_2002" localSheetId="12">#REF!</definedName>
    <definedName name="SEP_2002">#REF!</definedName>
    <definedName name="SEP_2003">#REF!</definedName>
    <definedName name="Sept_03" localSheetId="12">'August 2024 Calculation'!$A$1:$U$39</definedName>
    <definedName name="Sept_03">#REF!</definedName>
    <definedName name="seven3">'[3]2003'!$BI$1:$BP$162</definedName>
    <definedName name="simple">[23]DLIST!$B$3:$B$5</definedName>
    <definedName name="SUM" localSheetId="12">#REF!</definedName>
    <definedName name="SUM">#REF!</definedName>
    <definedName name="Summary" localSheetId="12">#REF!</definedName>
    <definedName name="Summary">#REF!</definedName>
    <definedName name="SYSPK" localSheetId="12">#REF!</definedName>
    <definedName name="SYSPK">#REF!</definedName>
    <definedName name="test">#REF!</definedName>
    <definedName name="TEST0">#REF!</definedName>
    <definedName name="TESTHKEY">#REF!</definedName>
    <definedName name="TESTKEYS">#REF!</definedName>
    <definedName name="TESTVKEY">#REF!</definedName>
    <definedName name="thre4">'[3]2004'!$U$1:$AC$166</definedName>
    <definedName name="TICK">#REF!</definedName>
    <definedName name="TIE_OUT">[23]DLIST!$C$3:$C$5</definedName>
    <definedName name="Time" localSheetId="12">#REF!</definedName>
    <definedName name="Time">#REF!</definedName>
    <definedName name="TLN05a" localSheetId="12">#REF!</definedName>
    <definedName name="TLN05a">#REF!</definedName>
    <definedName name="TLN05b" localSheetId="12">#REF!</definedName>
    <definedName name="TLN05b">#REF!</definedName>
    <definedName name="TLN06a">#REF!</definedName>
    <definedName name="TLN06b">#REF!</definedName>
    <definedName name="TLN07a">#REF!</definedName>
    <definedName name="TNPDEM">#REF!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ChangeThreshold">0.01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TRUE</definedName>
    <definedName name="TopRankReportsInExistingWorkbookName" hidden="1">"Active Workbook"</definedName>
    <definedName name="TopRankReportsInNewWorkbook" hidden="1">FALSE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2002">#REF!</definedName>
    <definedName name="TOTAL_2003">#REF!</definedName>
    <definedName name="Total98">#REF!</definedName>
    <definedName name="Total99">#REF!</definedName>
    <definedName name="Totals">#REF!</definedName>
    <definedName name="totalwpa" localSheetId="12">'[18]WP-A, pgs. 1-2'!#REF!</definedName>
    <definedName name="totalwpa">'[18]WP-A, pgs. 1-2'!#REF!</definedName>
    <definedName name="TotRev" localSheetId="12">#REF!</definedName>
    <definedName name="TotRev">#REF!</definedName>
    <definedName name="Tra69Fuel">'[7]Fuel-Annualized'!$H$8</definedName>
    <definedName name="TraFuel">'[7]Fuel-Annualized'!$I$8</definedName>
    <definedName name="TrnFuel">'[7]Fuel-Annualized'!$I$8</definedName>
    <definedName name="TXDEM" localSheetId="12">#REF!</definedName>
    <definedName name="TXDEM">#REF!</definedName>
    <definedName name="TXNAT" localSheetId="12">#REF!</definedName>
    <definedName name="TXNAT">#REF!</definedName>
    <definedName name="TXPK" localSheetId="12">#REF!</definedName>
    <definedName name="TXPK">#REF!</definedName>
    <definedName name="U1_TF">#REF!</definedName>
    <definedName name="U2_TF">#REF!</definedName>
    <definedName name="U3_TF">#REF!</definedName>
    <definedName name="UNIT_1">#REF!</definedName>
    <definedName name="UNIT_2">#REF!</definedName>
    <definedName name="UNIT_3">#REF!</definedName>
    <definedName name="UNITRATE">#REF!</definedName>
    <definedName name="V">[16]ALLOC.!#REF!</definedName>
    <definedName name="VENDOR_ID_RNG" localSheetId="12">#REF!</definedName>
    <definedName name="VENDOR_ID_RNG">#REF!</definedName>
    <definedName name="VENDOR_NAME" localSheetId="12">#REF!</definedName>
    <definedName name="VENDOR_NAME">#REF!</definedName>
    <definedName name="what" localSheetId="12">#REF!</definedName>
    <definedName name="what">#REF!</definedName>
    <definedName name="what2">#REF!</definedName>
    <definedName name="WORKSHEET">#REF!</definedName>
    <definedName name="WP">#REF!</definedName>
    <definedName name="wrn.allocpb." localSheetId="12" hidden="1">{#N/A,#N/A,FALSE,"Alloc"}</definedName>
    <definedName name="wrn.allocpb." hidden="1">{#N/A,#N/A,FALSE,"Alloc"}</definedName>
    <definedName name="X">#REF!</definedName>
    <definedName name="XX">#REF!</definedName>
    <definedName name="YES">#REF!</definedName>
    <definedName name="YES_NO">#REF!</definedName>
    <definedName name="ZainetData" localSheetId="12">#REF!</definedName>
    <definedName name="Zainet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4" l="1"/>
  <c r="I16" i="24"/>
  <c r="G16" i="24"/>
  <c r="E16" i="24"/>
  <c r="E14" i="24"/>
  <c r="I12" i="24"/>
  <c r="G12" i="24"/>
  <c r="E12" i="24"/>
  <c r="O10" i="24"/>
  <c r="M10" i="24"/>
  <c r="K10" i="24"/>
  <c r="K14" i="24" s="1"/>
  <c r="Q14" i="24" s="1"/>
  <c r="I10" i="24"/>
  <c r="I14" i="24" s="1"/>
  <c r="O14" i="24" s="1"/>
  <c r="G10" i="24"/>
  <c r="G14" i="24" s="1"/>
  <c r="A3" i="24"/>
  <c r="A2" i="24"/>
  <c r="A1" i="24"/>
  <c r="F720" i="23"/>
  <c r="F719" i="23"/>
  <c r="F718" i="23"/>
  <c r="F717" i="23"/>
  <c r="F716" i="23"/>
  <c r="F715" i="23"/>
  <c r="F714" i="23"/>
  <c r="F713" i="23"/>
  <c r="F712" i="23"/>
  <c r="F711" i="23"/>
  <c r="F710" i="23"/>
  <c r="F709" i="23"/>
  <c r="F708" i="23"/>
  <c r="F707" i="23"/>
  <c r="F706" i="23"/>
  <c r="F705" i="23"/>
  <c r="F704" i="23"/>
  <c r="F703" i="23"/>
  <c r="F702" i="23"/>
  <c r="F701" i="23"/>
  <c r="F700" i="23"/>
  <c r="F699" i="23"/>
  <c r="F698" i="23"/>
  <c r="F697" i="23"/>
  <c r="F696" i="23"/>
  <c r="F695" i="23"/>
  <c r="F694" i="23"/>
  <c r="F693" i="23"/>
  <c r="F692" i="23"/>
  <c r="F691" i="23"/>
  <c r="F690" i="23"/>
  <c r="F689" i="23"/>
  <c r="F688" i="23"/>
  <c r="F687" i="23"/>
  <c r="F686" i="23"/>
  <c r="F685" i="23"/>
  <c r="F684" i="23"/>
  <c r="F683" i="23"/>
  <c r="F682" i="23"/>
  <c r="F681" i="23"/>
  <c r="F680" i="23"/>
  <c r="F679" i="23"/>
  <c r="F678" i="23"/>
  <c r="F677" i="23"/>
  <c r="F676" i="23"/>
  <c r="F675" i="23"/>
  <c r="F674" i="23"/>
  <c r="F673" i="23"/>
  <c r="F672" i="23"/>
  <c r="F671" i="23"/>
  <c r="F670" i="23"/>
  <c r="F669" i="23"/>
  <c r="F668" i="23"/>
  <c r="F667" i="23"/>
  <c r="F666" i="23"/>
  <c r="F665" i="23"/>
  <c r="F664" i="23"/>
  <c r="F663" i="23"/>
  <c r="F662" i="23"/>
  <c r="F661" i="23"/>
  <c r="F660" i="23"/>
  <c r="F659" i="23"/>
  <c r="F658" i="23"/>
  <c r="F657" i="23"/>
  <c r="F656" i="23"/>
  <c r="F655" i="23"/>
  <c r="F654" i="23"/>
  <c r="F653" i="23"/>
  <c r="F652" i="23"/>
  <c r="F651" i="23"/>
  <c r="F650" i="23"/>
  <c r="F649" i="23"/>
  <c r="F648" i="23"/>
  <c r="F647" i="23"/>
  <c r="F646" i="23"/>
  <c r="F645" i="23"/>
  <c r="F644" i="23"/>
  <c r="F643" i="23"/>
  <c r="F642" i="23"/>
  <c r="F641" i="23"/>
  <c r="F640" i="23"/>
  <c r="F639" i="23"/>
  <c r="F638" i="23"/>
  <c r="F637" i="23"/>
  <c r="F636" i="23"/>
  <c r="F635" i="23"/>
  <c r="F634" i="23"/>
  <c r="F633" i="23"/>
  <c r="F632" i="23"/>
  <c r="F631" i="23"/>
  <c r="F630" i="23"/>
  <c r="F629" i="23"/>
  <c r="F628" i="23"/>
  <c r="F627" i="23"/>
  <c r="F626" i="23"/>
  <c r="F625" i="23"/>
  <c r="F624" i="23"/>
  <c r="F623" i="23"/>
  <c r="F622" i="23"/>
  <c r="F621" i="23"/>
  <c r="F620" i="23"/>
  <c r="F619" i="23"/>
  <c r="F618" i="23"/>
  <c r="F617" i="23"/>
  <c r="F616" i="23"/>
  <c r="F615" i="23"/>
  <c r="F614" i="23"/>
  <c r="F613" i="23"/>
  <c r="F612" i="23"/>
  <c r="F611" i="23"/>
  <c r="F610" i="23"/>
  <c r="F609" i="23"/>
  <c r="F608" i="23"/>
  <c r="F607" i="23"/>
  <c r="F606" i="23"/>
  <c r="F605" i="23"/>
  <c r="F604" i="23"/>
  <c r="F603" i="23"/>
  <c r="F602" i="23"/>
  <c r="F601" i="23"/>
  <c r="F600" i="23"/>
  <c r="F599" i="23"/>
  <c r="F598" i="23"/>
  <c r="F597" i="23"/>
  <c r="F596" i="23"/>
  <c r="F595" i="23"/>
  <c r="F594" i="23"/>
  <c r="F593" i="23"/>
  <c r="F592" i="23"/>
  <c r="F591" i="23"/>
  <c r="F590" i="23"/>
  <c r="F589" i="23"/>
  <c r="F588" i="23"/>
  <c r="F587" i="23"/>
  <c r="F586" i="23"/>
  <c r="F585" i="23"/>
  <c r="F584" i="23"/>
  <c r="F583" i="23"/>
  <c r="F582" i="23"/>
  <c r="F581" i="23"/>
  <c r="F580" i="23"/>
  <c r="F579" i="23"/>
  <c r="F578" i="23"/>
  <c r="F577" i="23"/>
  <c r="F576" i="23"/>
  <c r="F575" i="23"/>
  <c r="F574" i="23"/>
  <c r="F573" i="23"/>
  <c r="F572" i="23"/>
  <c r="F571" i="23"/>
  <c r="F570" i="23"/>
  <c r="F569" i="23"/>
  <c r="F568" i="23"/>
  <c r="F567" i="23"/>
  <c r="F566" i="23"/>
  <c r="F565" i="23"/>
  <c r="F564" i="23"/>
  <c r="F563" i="23"/>
  <c r="F562" i="23"/>
  <c r="F561" i="23"/>
  <c r="F560" i="23"/>
  <c r="F559" i="23"/>
  <c r="F558" i="23"/>
  <c r="F557" i="23"/>
  <c r="F556" i="23"/>
  <c r="F555" i="23"/>
  <c r="F554" i="23"/>
  <c r="F553" i="23"/>
  <c r="F552" i="23"/>
  <c r="F551" i="23"/>
  <c r="F550" i="23"/>
  <c r="F549" i="23"/>
  <c r="F548" i="23"/>
  <c r="F547" i="23"/>
  <c r="F546" i="23"/>
  <c r="F545" i="23"/>
  <c r="F544" i="23"/>
  <c r="F543" i="23"/>
  <c r="F542" i="23"/>
  <c r="F541" i="23"/>
  <c r="F540" i="23"/>
  <c r="F539" i="23"/>
  <c r="F538" i="23"/>
  <c r="F537" i="23"/>
  <c r="F536" i="23"/>
  <c r="F535" i="23"/>
  <c r="F534" i="23"/>
  <c r="F533" i="23"/>
  <c r="F532" i="23"/>
  <c r="F531" i="23"/>
  <c r="F530" i="23"/>
  <c r="F529" i="23"/>
  <c r="F528" i="23"/>
  <c r="F527" i="23"/>
  <c r="F526" i="23"/>
  <c r="F525" i="23"/>
  <c r="F524" i="23"/>
  <c r="F523" i="23"/>
  <c r="F522" i="23"/>
  <c r="F521" i="23"/>
  <c r="F520" i="23"/>
  <c r="F519" i="23"/>
  <c r="F518" i="23"/>
  <c r="F517" i="23"/>
  <c r="F516" i="23"/>
  <c r="F515" i="23"/>
  <c r="F514" i="23"/>
  <c r="F513" i="23"/>
  <c r="F512" i="23"/>
  <c r="F511" i="23"/>
  <c r="F510" i="23"/>
  <c r="F509" i="23"/>
  <c r="F508" i="23"/>
  <c r="F507" i="23"/>
  <c r="F506" i="23"/>
  <c r="F505" i="23"/>
  <c r="F504" i="23"/>
  <c r="F503" i="23"/>
  <c r="F502" i="23"/>
  <c r="F501" i="23"/>
  <c r="F500" i="23"/>
  <c r="F499" i="23"/>
  <c r="F498" i="23"/>
  <c r="F497" i="23"/>
  <c r="F496" i="23"/>
  <c r="F495" i="23"/>
  <c r="F494" i="23"/>
  <c r="F493" i="23"/>
  <c r="F492" i="23"/>
  <c r="F491" i="23"/>
  <c r="F490" i="23"/>
  <c r="F489" i="23"/>
  <c r="F488" i="23"/>
  <c r="F487" i="23"/>
  <c r="F486" i="23"/>
  <c r="F485" i="23"/>
  <c r="F484" i="23"/>
  <c r="F483" i="23"/>
  <c r="F482" i="23"/>
  <c r="F481" i="23"/>
  <c r="F480" i="23"/>
  <c r="F479" i="23"/>
  <c r="F478" i="23"/>
  <c r="F477" i="23"/>
  <c r="F476" i="23"/>
  <c r="F475" i="23"/>
  <c r="F474" i="23"/>
  <c r="F473" i="23"/>
  <c r="F472" i="23"/>
  <c r="F471" i="23"/>
  <c r="F470" i="23"/>
  <c r="F469" i="23"/>
  <c r="F468" i="23"/>
  <c r="F467" i="23"/>
  <c r="F466" i="23"/>
  <c r="F465" i="23"/>
  <c r="F464" i="23"/>
  <c r="F463" i="23"/>
  <c r="F462" i="23"/>
  <c r="F461" i="23"/>
  <c r="F460" i="23"/>
  <c r="F459" i="23"/>
  <c r="F458" i="23"/>
  <c r="F457" i="23"/>
  <c r="F456" i="23"/>
  <c r="F455" i="23"/>
  <c r="F454" i="23"/>
  <c r="F453" i="23"/>
  <c r="F452" i="23"/>
  <c r="F451" i="23"/>
  <c r="F450" i="23"/>
  <c r="F449" i="23"/>
  <c r="F448" i="23"/>
  <c r="F447" i="23"/>
  <c r="F446" i="23"/>
  <c r="F445" i="23"/>
  <c r="F444" i="23"/>
  <c r="F443" i="23"/>
  <c r="F442" i="23"/>
  <c r="F441" i="23"/>
  <c r="F440" i="23"/>
  <c r="F439" i="23"/>
  <c r="F438" i="23"/>
  <c r="F437" i="23"/>
  <c r="F436" i="23"/>
  <c r="F435" i="23"/>
  <c r="F434" i="23"/>
  <c r="F433" i="23"/>
  <c r="F432" i="23"/>
  <c r="F431" i="23"/>
  <c r="F430" i="23"/>
  <c r="F429" i="23"/>
  <c r="F428" i="23"/>
  <c r="F427" i="23"/>
  <c r="F426" i="23"/>
  <c r="F425" i="23"/>
  <c r="F424" i="23"/>
  <c r="F423" i="23"/>
  <c r="F422" i="23"/>
  <c r="F421" i="23"/>
  <c r="F420" i="23"/>
  <c r="F419" i="23"/>
  <c r="F418" i="23"/>
  <c r="F417" i="23"/>
  <c r="F416" i="23"/>
  <c r="F415" i="23"/>
  <c r="F414" i="23"/>
  <c r="F413" i="23"/>
  <c r="F412" i="23"/>
  <c r="F411" i="23"/>
  <c r="F410" i="23"/>
  <c r="F409" i="23"/>
  <c r="F408" i="23"/>
  <c r="F407" i="23"/>
  <c r="F406" i="23"/>
  <c r="F405" i="23"/>
  <c r="F404" i="23"/>
  <c r="F403" i="23"/>
  <c r="F402" i="23"/>
  <c r="F401" i="23"/>
  <c r="F400" i="23"/>
  <c r="F399" i="23"/>
  <c r="F398" i="23"/>
  <c r="F397" i="23"/>
  <c r="F396" i="23"/>
  <c r="F395" i="23"/>
  <c r="F394" i="23"/>
  <c r="F393" i="23"/>
  <c r="F392" i="23"/>
  <c r="F391" i="23"/>
  <c r="F390" i="23"/>
  <c r="F389" i="23"/>
  <c r="F388" i="23"/>
  <c r="F387" i="23"/>
  <c r="F386" i="23"/>
  <c r="F385" i="23"/>
  <c r="F384" i="23"/>
  <c r="F383" i="23"/>
  <c r="F382" i="23"/>
  <c r="F381" i="23"/>
  <c r="F380" i="23"/>
  <c r="F379" i="23"/>
  <c r="F378" i="23"/>
  <c r="F377" i="23"/>
  <c r="F376" i="23"/>
  <c r="F375" i="23"/>
  <c r="F374" i="23"/>
  <c r="F373" i="23"/>
  <c r="F372" i="23"/>
  <c r="F371" i="23"/>
  <c r="F370" i="23"/>
  <c r="F369" i="23"/>
  <c r="F368" i="23"/>
  <c r="F367" i="23"/>
  <c r="F366" i="23"/>
  <c r="F365" i="23"/>
  <c r="F364" i="23"/>
  <c r="F363" i="23"/>
  <c r="F362" i="23"/>
  <c r="F361" i="23"/>
  <c r="F360" i="23"/>
  <c r="F359" i="23"/>
  <c r="F358" i="23"/>
  <c r="F357" i="23"/>
  <c r="F356" i="23"/>
  <c r="F355" i="23"/>
  <c r="F354" i="23"/>
  <c r="F353" i="23"/>
  <c r="F352" i="23"/>
  <c r="F351" i="23"/>
  <c r="F350" i="23"/>
  <c r="F349" i="23"/>
  <c r="F348" i="23"/>
  <c r="F347" i="23"/>
  <c r="F346" i="23"/>
  <c r="F345" i="23"/>
  <c r="F344" i="23"/>
  <c r="F343" i="23"/>
  <c r="F342" i="23"/>
  <c r="F341" i="23"/>
  <c r="F340" i="23"/>
  <c r="F339" i="23"/>
  <c r="F338" i="23"/>
  <c r="F337" i="23"/>
  <c r="F336" i="23"/>
  <c r="F335" i="23"/>
  <c r="F334" i="23"/>
  <c r="F333" i="23"/>
  <c r="F332" i="23"/>
  <c r="F331" i="23"/>
  <c r="F330" i="23"/>
  <c r="F329" i="23"/>
  <c r="F328" i="23"/>
  <c r="F327" i="23"/>
  <c r="F326" i="23"/>
  <c r="F325" i="23"/>
  <c r="F324" i="23"/>
  <c r="F323" i="23"/>
  <c r="F322" i="23"/>
  <c r="F321" i="23"/>
  <c r="F320" i="23"/>
  <c r="F319" i="23"/>
  <c r="F318" i="23"/>
  <c r="F317" i="23"/>
  <c r="F316" i="23"/>
  <c r="F315" i="23"/>
  <c r="F314" i="23"/>
  <c r="F313" i="23"/>
  <c r="F312" i="23"/>
  <c r="F311" i="23"/>
  <c r="F310" i="23"/>
  <c r="F309" i="23"/>
  <c r="F308" i="23"/>
  <c r="F307" i="23"/>
  <c r="F306" i="23"/>
  <c r="F305" i="23"/>
  <c r="F304" i="23"/>
  <c r="F303" i="23"/>
  <c r="F302" i="23"/>
  <c r="F301" i="23"/>
  <c r="F300" i="23"/>
  <c r="F299" i="23"/>
  <c r="F298" i="23"/>
  <c r="F297" i="23"/>
  <c r="F296" i="23"/>
  <c r="F295" i="23"/>
  <c r="F294" i="23"/>
  <c r="F293" i="23"/>
  <c r="F292" i="23"/>
  <c r="F291" i="23"/>
  <c r="F290" i="23"/>
  <c r="F289" i="23"/>
  <c r="F288" i="23"/>
  <c r="F287" i="23"/>
  <c r="F286" i="23"/>
  <c r="F285" i="23"/>
  <c r="F284" i="23"/>
  <c r="F283" i="23"/>
  <c r="F282" i="23"/>
  <c r="F281" i="23"/>
  <c r="F280" i="23"/>
  <c r="F279" i="23"/>
  <c r="F278" i="23"/>
  <c r="F277" i="23"/>
  <c r="F276" i="23"/>
  <c r="F275" i="23"/>
  <c r="F274" i="23"/>
  <c r="F273" i="23"/>
  <c r="F272" i="23"/>
  <c r="F271" i="23"/>
  <c r="F270" i="23"/>
  <c r="F269" i="23"/>
  <c r="F268" i="23"/>
  <c r="F267" i="23"/>
  <c r="F266" i="23"/>
  <c r="F265" i="23"/>
  <c r="F264" i="23"/>
  <c r="F263" i="23"/>
  <c r="F262" i="23"/>
  <c r="F261" i="23"/>
  <c r="F260" i="23"/>
  <c r="F259" i="23"/>
  <c r="F258" i="23"/>
  <c r="F257" i="23"/>
  <c r="F256" i="23"/>
  <c r="F255" i="23"/>
  <c r="F254" i="23"/>
  <c r="F253" i="23"/>
  <c r="F252" i="23"/>
  <c r="F251" i="23"/>
  <c r="F250" i="23"/>
  <c r="F249" i="23"/>
  <c r="F248" i="23"/>
  <c r="F247" i="23"/>
  <c r="F246" i="23"/>
  <c r="F245" i="23"/>
  <c r="F244" i="23"/>
  <c r="F243" i="23"/>
  <c r="F242" i="23"/>
  <c r="F241" i="23"/>
  <c r="F240" i="23"/>
  <c r="F239" i="23"/>
  <c r="F238" i="23"/>
  <c r="F237" i="23"/>
  <c r="F236" i="23"/>
  <c r="F235" i="23"/>
  <c r="F234" i="23"/>
  <c r="F233" i="23"/>
  <c r="F232" i="23"/>
  <c r="F231" i="23"/>
  <c r="F230" i="23"/>
  <c r="F229" i="23"/>
  <c r="F228" i="23"/>
  <c r="F227" i="23"/>
  <c r="F226" i="23"/>
  <c r="F225" i="23"/>
  <c r="F224" i="23"/>
  <c r="F223" i="23"/>
  <c r="F222" i="23"/>
  <c r="F221" i="23"/>
  <c r="F220" i="23"/>
  <c r="F219" i="23"/>
  <c r="F218" i="23"/>
  <c r="F217" i="23"/>
  <c r="F216" i="23"/>
  <c r="F215" i="23"/>
  <c r="F214" i="23"/>
  <c r="F213" i="23"/>
  <c r="F212" i="23"/>
  <c r="F211" i="23"/>
  <c r="F210" i="23"/>
  <c r="F209" i="23"/>
  <c r="F208" i="23"/>
  <c r="F207" i="23"/>
  <c r="F206" i="23"/>
  <c r="F205" i="23"/>
  <c r="F204" i="23"/>
  <c r="F203" i="23"/>
  <c r="F202" i="23"/>
  <c r="F201" i="23"/>
  <c r="F200" i="23"/>
  <c r="F199" i="23"/>
  <c r="F198" i="23"/>
  <c r="F197" i="23"/>
  <c r="F196" i="23"/>
  <c r="F195" i="23"/>
  <c r="F194" i="23"/>
  <c r="F193" i="23"/>
  <c r="F192" i="23"/>
  <c r="F191" i="23"/>
  <c r="F190" i="23"/>
  <c r="F189" i="23"/>
  <c r="F188" i="23"/>
  <c r="F187" i="23"/>
  <c r="F186" i="23"/>
  <c r="F185" i="23"/>
  <c r="F184" i="23"/>
  <c r="F183" i="23"/>
  <c r="F182" i="23"/>
  <c r="F181" i="23"/>
  <c r="F180" i="23"/>
  <c r="F179" i="23"/>
  <c r="F178" i="23"/>
  <c r="F177" i="23"/>
  <c r="F176" i="23"/>
  <c r="F175" i="23"/>
  <c r="F174" i="23"/>
  <c r="F173" i="23"/>
  <c r="F172" i="23"/>
  <c r="F171" i="23"/>
  <c r="F170" i="23"/>
  <c r="F169" i="23"/>
  <c r="F168" i="23"/>
  <c r="F167" i="23"/>
  <c r="F166" i="23"/>
  <c r="F165" i="23"/>
  <c r="F164" i="23"/>
  <c r="F163" i="23"/>
  <c r="F162" i="23"/>
  <c r="F161" i="23"/>
  <c r="F160" i="23"/>
  <c r="F159" i="23"/>
  <c r="F158" i="23"/>
  <c r="F157" i="23"/>
  <c r="F156" i="23"/>
  <c r="F155" i="23"/>
  <c r="F154" i="23"/>
  <c r="F153" i="23"/>
  <c r="F152" i="23"/>
  <c r="F151" i="23"/>
  <c r="F150" i="23"/>
  <c r="F149" i="23"/>
  <c r="F148" i="23"/>
  <c r="F147" i="23"/>
  <c r="F146" i="23"/>
  <c r="F145" i="23"/>
  <c r="F144" i="23"/>
  <c r="F143" i="23"/>
  <c r="F142" i="23"/>
  <c r="F141" i="23"/>
  <c r="F140" i="23"/>
  <c r="F139" i="23"/>
  <c r="F138" i="23"/>
  <c r="F137" i="23"/>
  <c r="F136" i="23"/>
  <c r="F135" i="23"/>
  <c r="F134" i="23"/>
  <c r="F133" i="23"/>
  <c r="F132" i="23"/>
  <c r="F131" i="23"/>
  <c r="F130" i="23"/>
  <c r="F129" i="23"/>
  <c r="F128" i="23"/>
  <c r="F127" i="23"/>
  <c r="F126" i="23"/>
  <c r="F125" i="23"/>
  <c r="F124" i="23"/>
  <c r="F123" i="23"/>
  <c r="F122" i="23"/>
  <c r="F121" i="23"/>
  <c r="F120" i="23"/>
  <c r="F119" i="23"/>
  <c r="F118" i="23"/>
  <c r="F117" i="23"/>
  <c r="F116" i="23"/>
  <c r="F115" i="23"/>
  <c r="F114" i="23"/>
  <c r="F113" i="23"/>
  <c r="F112" i="23"/>
  <c r="F111" i="23"/>
  <c r="F110" i="23"/>
  <c r="F109" i="23"/>
  <c r="F108" i="23"/>
  <c r="F107" i="23"/>
  <c r="F106" i="23"/>
  <c r="F105" i="23"/>
  <c r="F104" i="23"/>
  <c r="F103" i="23"/>
  <c r="F102" i="23"/>
  <c r="F101" i="23"/>
  <c r="F100" i="23"/>
  <c r="F99" i="23"/>
  <c r="F98" i="23"/>
  <c r="F97" i="23"/>
  <c r="F96" i="23"/>
  <c r="F95" i="23"/>
  <c r="F94" i="23"/>
  <c r="F93" i="23"/>
  <c r="F92" i="23"/>
  <c r="F91" i="23"/>
  <c r="F90" i="23"/>
  <c r="F89" i="23"/>
  <c r="F88" i="23"/>
  <c r="F87" i="23"/>
  <c r="F86" i="23"/>
  <c r="F85" i="23"/>
  <c r="F84" i="23"/>
  <c r="F83" i="23"/>
  <c r="F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F69" i="23"/>
  <c r="F68" i="23"/>
  <c r="F67" i="23"/>
  <c r="F66" i="23"/>
  <c r="F65" i="23"/>
  <c r="F64" i="23"/>
  <c r="F63" i="23"/>
  <c r="F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L10" i="23"/>
  <c r="F10" i="23"/>
  <c r="F9" i="23"/>
  <c r="F8" i="23"/>
  <c r="M7" i="23"/>
  <c r="L7" i="23"/>
  <c r="F7" i="23"/>
  <c r="M6" i="23"/>
  <c r="L6" i="23"/>
  <c r="F6" i="23"/>
  <c r="F5" i="23"/>
  <c r="I4" i="23"/>
  <c r="J4" i="23" s="1"/>
  <c r="F4" i="23"/>
  <c r="L3" i="23"/>
  <c r="I3" i="23"/>
  <c r="J3" i="23" s="1"/>
  <c r="F3" i="23"/>
  <c r="L2" i="23"/>
  <c r="J2" i="23"/>
  <c r="I2" i="23"/>
  <c r="F2" i="23"/>
  <c r="L10" i="20"/>
  <c r="M7" i="20"/>
  <c r="L7" i="20"/>
  <c r="M6" i="20"/>
  <c r="L6" i="20"/>
  <c r="I4" i="20"/>
  <c r="J4" i="20" s="1"/>
  <c r="L3" i="20"/>
  <c r="I3" i="20"/>
  <c r="J3" i="20" s="1"/>
  <c r="L2" i="20"/>
  <c r="I2" i="20"/>
  <c r="J2" i="20" s="1"/>
  <c r="F721" i="20"/>
  <c r="F720" i="20"/>
  <c r="F719" i="20"/>
  <c r="F718" i="20"/>
  <c r="F717" i="20"/>
  <c r="F716" i="20"/>
  <c r="F715" i="20"/>
  <c r="F714" i="20"/>
  <c r="F713" i="20"/>
  <c r="F712" i="20"/>
  <c r="F711" i="20"/>
  <c r="F710" i="20"/>
  <c r="F709" i="20"/>
  <c r="F708" i="20"/>
  <c r="F707" i="20"/>
  <c r="F706" i="20"/>
  <c r="F705" i="20"/>
  <c r="F704" i="20"/>
  <c r="F703" i="20"/>
  <c r="F702" i="20"/>
  <c r="F701" i="20"/>
  <c r="F700" i="20"/>
  <c r="F699" i="20"/>
  <c r="F698" i="20"/>
  <c r="F697" i="20"/>
  <c r="F696" i="20"/>
  <c r="F695" i="20"/>
  <c r="F694" i="20"/>
  <c r="F693" i="20"/>
  <c r="F692" i="20"/>
  <c r="F691" i="20"/>
  <c r="F690" i="20"/>
  <c r="F689" i="20"/>
  <c r="F688" i="20"/>
  <c r="F687" i="20"/>
  <c r="F686" i="20"/>
  <c r="F685" i="20"/>
  <c r="F684" i="20"/>
  <c r="F683" i="20"/>
  <c r="F682" i="20"/>
  <c r="F681" i="20"/>
  <c r="F680" i="20"/>
  <c r="F679" i="20"/>
  <c r="F678" i="20"/>
  <c r="F677" i="20"/>
  <c r="F676" i="20"/>
  <c r="F675" i="20"/>
  <c r="F674" i="20"/>
  <c r="F673" i="20"/>
  <c r="F672" i="20"/>
  <c r="F671" i="20"/>
  <c r="F670" i="20"/>
  <c r="F669" i="20"/>
  <c r="F668" i="20"/>
  <c r="F667" i="20"/>
  <c r="F666" i="20"/>
  <c r="F665" i="20"/>
  <c r="F664" i="20"/>
  <c r="F663" i="20"/>
  <c r="F662" i="20"/>
  <c r="F661" i="20"/>
  <c r="F660" i="20"/>
  <c r="F659" i="20"/>
  <c r="F658" i="20"/>
  <c r="F657" i="20"/>
  <c r="F656" i="20"/>
  <c r="F655" i="20"/>
  <c r="F654" i="20"/>
  <c r="F653" i="20"/>
  <c r="F652" i="20"/>
  <c r="F651" i="20"/>
  <c r="F650" i="20"/>
  <c r="F649" i="20"/>
  <c r="F648" i="20"/>
  <c r="F647" i="20"/>
  <c r="F646" i="20"/>
  <c r="F645" i="20"/>
  <c r="F644" i="20"/>
  <c r="F643" i="20"/>
  <c r="F642" i="20"/>
  <c r="F641" i="20"/>
  <c r="F640" i="20"/>
  <c r="F639" i="20"/>
  <c r="F638" i="20"/>
  <c r="F637" i="20"/>
  <c r="F636" i="20"/>
  <c r="F635" i="20"/>
  <c r="F634" i="20"/>
  <c r="F633" i="20"/>
  <c r="F632" i="20"/>
  <c r="F631" i="20"/>
  <c r="F630" i="20"/>
  <c r="F629" i="20"/>
  <c r="F628" i="20"/>
  <c r="F627" i="20"/>
  <c r="F626" i="20"/>
  <c r="F625" i="20"/>
  <c r="F624" i="20"/>
  <c r="F623" i="20"/>
  <c r="F622" i="20"/>
  <c r="F621" i="20"/>
  <c r="F620" i="20"/>
  <c r="F619" i="20"/>
  <c r="F618" i="20"/>
  <c r="F617" i="20"/>
  <c r="F616" i="20"/>
  <c r="F615" i="20"/>
  <c r="F614" i="20"/>
  <c r="F613" i="20"/>
  <c r="F612" i="20"/>
  <c r="F611" i="20"/>
  <c r="F610" i="20"/>
  <c r="F609" i="20"/>
  <c r="F608" i="20"/>
  <c r="F607" i="20"/>
  <c r="F606" i="20"/>
  <c r="F605" i="20"/>
  <c r="F604" i="20"/>
  <c r="F603" i="20"/>
  <c r="F602" i="20"/>
  <c r="F601" i="20"/>
  <c r="F600" i="20"/>
  <c r="F599" i="20"/>
  <c r="F598" i="20"/>
  <c r="F597" i="20"/>
  <c r="F596" i="20"/>
  <c r="F595" i="20"/>
  <c r="F594" i="20"/>
  <c r="F593" i="20"/>
  <c r="F592" i="20"/>
  <c r="F591" i="20"/>
  <c r="F590" i="20"/>
  <c r="F589" i="20"/>
  <c r="F588" i="20"/>
  <c r="F587" i="20"/>
  <c r="F586" i="20"/>
  <c r="F585" i="20"/>
  <c r="F584" i="20"/>
  <c r="F583" i="20"/>
  <c r="F582" i="20"/>
  <c r="F581" i="20"/>
  <c r="F580" i="20"/>
  <c r="F579" i="20"/>
  <c r="F578" i="20"/>
  <c r="F577" i="20"/>
  <c r="F576" i="20"/>
  <c r="F575" i="20"/>
  <c r="F574" i="20"/>
  <c r="F573" i="20"/>
  <c r="F572" i="20"/>
  <c r="F571" i="20"/>
  <c r="F570" i="20"/>
  <c r="F569" i="20"/>
  <c r="F568" i="20"/>
  <c r="F567" i="20"/>
  <c r="F566" i="20"/>
  <c r="F565" i="20"/>
  <c r="F564" i="20"/>
  <c r="F563" i="20"/>
  <c r="F562" i="20"/>
  <c r="F561" i="20"/>
  <c r="F560" i="20"/>
  <c r="F559" i="20"/>
  <c r="F558" i="20"/>
  <c r="F557" i="20"/>
  <c r="F556" i="20"/>
  <c r="F555" i="20"/>
  <c r="F554" i="20"/>
  <c r="F553" i="20"/>
  <c r="F552" i="20"/>
  <c r="F551" i="20"/>
  <c r="F550" i="20"/>
  <c r="F549" i="20"/>
  <c r="F548" i="20"/>
  <c r="F547" i="20"/>
  <c r="F546" i="20"/>
  <c r="F545" i="20"/>
  <c r="F544" i="20"/>
  <c r="F543" i="20"/>
  <c r="F542" i="20"/>
  <c r="F541" i="20"/>
  <c r="F540" i="20"/>
  <c r="F539" i="20"/>
  <c r="F538" i="20"/>
  <c r="F537" i="20"/>
  <c r="F536" i="20"/>
  <c r="F535" i="20"/>
  <c r="F534" i="20"/>
  <c r="F533" i="20"/>
  <c r="F532" i="20"/>
  <c r="F531" i="20"/>
  <c r="F530" i="20"/>
  <c r="F529" i="20"/>
  <c r="F528" i="20"/>
  <c r="F527" i="20"/>
  <c r="F526" i="20"/>
  <c r="F525" i="20"/>
  <c r="F524" i="20"/>
  <c r="F523" i="20"/>
  <c r="F522" i="20"/>
  <c r="F521" i="20"/>
  <c r="F520" i="20"/>
  <c r="F519" i="20"/>
  <c r="F518" i="20"/>
  <c r="F517" i="20"/>
  <c r="F516" i="20"/>
  <c r="F515" i="20"/>
  <c r="F514" i="20"/>
  <c r="F513" i="20"/>
  <c r="F512" i="20"/>
  <c r="F511" i="20"/>
  <c r="F510" i="20"/>
  <c r="F509" i="20"/>
  <c r="F508" i="20"/>
  <c r="F507" i="20"/>
  <c r="F506" i="20"/>
  <c r="F505" i="20"/>
  <c r="F504" i="20"/>
  <c r="F503" i="20"/>
  <c r="F502" i="20"/>
  <c r="F501" i="20"/>
  <c r="F500" i="20"/>
  <c r="F499" i="20"/>
  <c r="F498" i="20"/>
  <c r="F497" i="20"/>
  <c r="F496" i="20"/>
  <c r="F495" i="20"/>
  <c r="F494" i="20"/>
  <c r="F493" i="20"/>
  <c r="F492" i="20"/>
  <c r="F491" i="20"/>
  <c r="F490" i="20"/>
  <c r="F489" i="20"/>
  <c r="F488" i="20"/>
  <c r="F487" i="20"/>
  <c r="F486" i="20"/>
  <c r="F485" i="20"/>
  <c r="F484" i="20"/>
  <c r="F483" i="20"/>
  <c r="F482" i="20"/>
  <c r="F481" i="20"/>
  <c r="F480" i="20"/>
  <c r="F479" i="20"/>
  <c r="F478" i="20"/>
  <c r="F477" i="20"/>
  <c r="F476" i="20"/>
  <c r="F475" i="20"/>
  <c r="F474" i="20"/>
  <c r="F473" i="20"/>
  <c r="F472" i="20"/>
  <c r="F471" i="20"/>
  <c r="F470" i="20"/>
  <c r="F469" i="20"/>
  <c r="F468" i="20"/>
  <c r="F467" i="20"/>
  <c r="F466" i="20"/>
  <c r="F465" i="20"/>
  <c r="F464" i="20"/>
  <c r="F463" i="20"/>
  <c r="F462" i="20"/>
  <c r="F461" i="20"/>
  <c r="F460" i="20"/>
  <c r="F459" i="20"/>
  <c r="F458" i="20"/>
  <c r="F457" i="20"/>
  <c r="F456" i="20"/>
  <c r="F455" i="20"/>
  <c r="F454" i="20"/>
  <c r="F453" i="20"/>
  <c r="F452" i="20"/>
  <c r="F451" i="20"/>
  <c r="F450" i="20"/>
  <c r="F449" i="20"/>
  <c r="F448" i="20"/>
  <c r="F447" i="20"/>
  <c r="F446" i="20"/>
  <c r="F445" i="20"/>
  <c r="F444" i="20"/>
  <c r="F443" i="20"/>
  <c r="F442" i="20"/>
  <c r="F441" i="20"/>
  <c r="F440" i="20"/>
  <c r="F439" i="20"/>
  <c r="F438" i="20"/>
  <c r="F437" i="20"/>
  <c r="F436" i="20"/>
  <c r="F435" i="20"/>
  <c r="F434" i="20"/>
  <c r="F433" i="20"/>
  <c r="F432" i="20"/>
  <c r="F431" i="20"/>
  <c r="F430" i="20"/>
  <c r="F429" i="20"/>
  <c r="F428" i="20"/>
  <c r="F427" i="20"/>
  <c r="F426" i="20"/>
  <c r="F425" i="20"/>
  <c r="F424" i="20"/>
  <c r="F423" i="20"/>
  <c r="F422" i="20"/>
  <c r="F421" i="20"/>
  <c r="F420" i="20"/>
  <c r="F419" i="20"/>
  <c r="F418" i="20"/>
  <c r="F417" i="20"/>
  <c r="F416" i="20"/>
  <c r="F415" i="20"/>
  <c r="F414" i="20"/>
  <c r="F413" i="20"/>
  <c r="F412" i="20"/>
  <c r="F411" i="20"/>
  <c r="F410" i="20"/>
  <c r="F409" i="20"/>
  <c r="F408" i="20"/>
  <c r="F407" i="20"/>
  <c r="F406" i="20"/>
  <c r="F405" i="20"/>
  <c r="F404" i="20"/>
  <c r="F403" i="20"/>
  <c r="F402" i="20"/>
  <c r="F401" i="20"/>
  <c r="F400" i="20"/>
  <c r="F399" i="20"/>
  <c r="F398" i="20"/>
  <c r="F397" i="20"/>
  <c r="F396" i="20"/>
  <c r="F395" i="20"/>
  <c r="F394" i="20"/>
  <c r="F393" i="20"/>
  <c r="F392" i="20"/>
  <c r="F391" i="20"/>
  <c r="F390" i="20"/>
  <c r="F389" i="20"/>
  <c r="F388" i="20"/>
  <c r="F387" i="20"/>
  <c r="F386" i="20"/>
  <c r="F385" i="20"/>
  <c r="F384" i="20"/>
  <c r="F383" i="20"/>
  <c r="F382" i="20"/>
  <c r="F381" i="20"/>
  <c r="F380" i="20"/>
  <c r="F379" i="20"/>
  <c r="F378" i="20"/>
  <c r="F377" i="20"/>
  <c r="F376" i="20"/>
  <c r="F375" i="20"/>
  <c r="F374" i="20"/>
  <c r="F373" i="20"/>
  <c r="F372" i="20"/>
  <c r="F371" i="20"/>
  <c r="F370" i="20"/>
  <c r="F369" i="20"/>
  <c r="F368" i="20"/>
  <c r="F367" i="20"/>
  <c r="F366" i="20"/>
  <c r="F365" i="20"/>
  <c r="F364" i="20"/>
  <c r="F363" i="20"/>
  <c r="F362" i="20"/>
  <c r="F361" i="20"/>
  <c r="F360" i="20"/>
  <c r="F359" i="20"/>
  <c r="F358" i="20"/>
  <c r="F357" i="20"/>
  <c r="F356" i="20"/>
  <c r="F355" i="20"/>
  <c r="F354" i="20"/>
  <c r="F353" i="20"/>
  <c r="F352" i="20"/>
  <c r="F351" i="20"/>
  <c r="F350" i="20"/>
  <c r="F349" i="20"/>
  <c r="F348" i="20"/>
  <c r="F347" i="20"/>
  <c r="F346" i="20"/>
  <c r="F345" i="20"/>
  <c r="F344" i="20"/>
  <c r="F343" i="20"/>
  <c r="F342" i="20"/>
  <c r="F341" i="20"/>
  <c r="F340" i="20"/>
  <c r="F339" i="20"/>
  <c r="F338" i="20"/>
  <c r="F337" i="20"/>
  <c r="F336" i="20"/>
  <c r="F335" i="20"/>
  <c r="F334" i="20"/>
  <c r="F333" i="20"/>
  <c r="F332" i="20"/>
  <c r="F331" i="20"/>
  <c r="F330" i="20"/>
  <c r="F329" i="20"/>
  <c r="F328" i="20"/>
  <c r="F327" i="20"/>
  <c r="F326" i="20"/>
  <c r="F325" i="20"/>
  <c r="F324" i="20"/>
  <c r="F323" i="20"/>
  <c r="F322" i="20"/>
  <c r="F321" i="20"/>
  <c r="F320" i="20"/>
  <c r="F319" i="20"/>
  <c r="F318" i="20"/>
  <c r="F317" i="20"/>
  <c r="F316" i="20"/>
  <c r="F315" i="20"/>
  <c r="F314" i="20"/>
  <c r="F313" i="20"/>
  <c r="F312" i="20"/>
  <c r="F311" i="20"/>
  <c r="F310" i="20"/>
  <c r="F309" i="20"/>
  <c r="F308" i="20"/>
  <c r="F307" i="20"/>
  <c r="F306" i="20"/>
  <c r="F305" i="20"/>
  <c r="F304" i="20"/>
  <c r="F303" i="20"/>
  <c r="F302" i="20"/>
  <c r="F301" i="20"/>
  <c r="F300" i="20"/>
  <c r="F299" i="20"/>
  <c r="F298" i="20"/>
  <c r="F297" i="20"/>
  <c r="F296" i="20"/>
  <c r="F295" i="20"/>
  <c r="F294" i="20"/>
  <c r="F293" i="20"/>
  <c r="F292" i="20"/>
  <c r="F291" i="20"/>
  <c r="F290" i="20"/>
  <c r="F289" i="20"/>
  <c r="F288" i="20"/>
  <c r="F287" i="20"/>
  <c r="F286" i="20"/>
  <c r="F285" i="20"/>
  <c r="F284" i="20"/>
  <c r="F283" i="20"/>
  <c r="F282" i="20"/>
  <c r="F281" i="20"/>
  <c r="F280" i="20"/>
  <c r="F279" i="20"/>
  <c r="F278" i="20"/>
  <c r="F277" i="20"/>
  <c r="F276" i="20"/>
  <c r="F275" i="20"/>
  <c r="F274" i="20"/>
  <c r="F273" i="20"/>
  <c r="F272" i="20"/>
  <c r="F271" i="20"/>
  <c r="F270" i="20"/>
  <c r="F269" i="20"/>
  <c r="F268" i="20"/>
  <c r="F267" i="20"/>
  <c r="F266" i="20"/>
  <c r="F265" i="20"/>
  <c r="F264" i="20"/>
  <c r="F263" i="20"/>
  <c r="F262" i="20"/>
  <c r="F261" i="20"/>
  <c r="F260" i="20"/>
  <c r="F259" i="20"/>
  <c r="F258" i="20"/>
  <c r="F257" i="20"/>
  <c r="F256" i="20"/>
  <c r="F255" i="20"/>
  <c r="F254" i="20"/>
  <c r="F253" i="20"/>
  <c r="F252" i="20"/>
  <c r="F251" i="20"/>
  <c r="F250" i="20"/>
  <c r="F249" i="20"/>
  <c r="F248" i="20"/>
  <c r="F247" i="20"/>
  <c r="F246" i="20"/>
  <c r="F245" i="20"/>
  <c r="F244" i="20"/>
  <c r="F243" i="20"/>
  <c r="F242" i="20"/>
  <c r="F241" i="20"/>
  <c r="F240" i="20"/>
  <c r="F239" i="20"/>
  <c r="F238" i="20"/>
  <c r="F237" i="20"/>
  <c r="F236" i="20"/>
  <c r="F235" i="20"/>
  <c r="F234" i="20"/>
  <c r="F233" i="20"/>
  <c r="F232" i="20"/>
  <c r="F231" i="20"/>
  <c r="F230" i="20"/>
  <c r="F229" i="20"/>
  <c r="F228" i="20"/>
  <c r="F227" i="20"/>
  <c r="F226" i="20"/>
  <c r="F225" i="20"/>
  <c r="F224" i="20"/>
  <c r="F223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1" i="20"/>
  <c r="F200" i="20"/>
  <c r="F199" i="20"/>
  <c r="F198" i="20"/>
  <c r="F197" i="20"/>
  <c r="F196" i="20"/>
  <c r="F195" i="20"/>
  <c r="F194" i="20"/>
  <c r="F193" i="20"/>
  <c r="F192" i="20"/>
  <c r="F191" i="20"/>
  <c r="F190" i="20"/>
  <c r="F189" i="20"/>
  <c r="F188" i="20"/>
  <c r="F187" i="20"/>
  <c r="F186" i="20"/>
  <c r="F185" i="20"/>
  <c r="F184" i="20"/>
  <c r="F183" i="20"/>
  <c r="F182" i="20"/>
  <c r="F181" i="20"/>
  <c r="F180" i="20"/>
  <c r="F179" i="20"/>
  <c r="F178" i="20"/>
  <c r="F177" i="20"/>
  <c r="F176" i="20"/>
  <c r="F175" i="20"/>
  <c r="F174" i="20"/>
  <c r="F173" i="20"/>
  <c r="F172" i="20"/>
  <c r="F171" i="20"/>
  <c r="F170" i="20"/>
  <c r="F169" i="20"/>
  <c r="F168" i="20"/>
  <c r="F167" i="20"/>
  <c r="F166" i="20"/>
  <c r="F165" i="20"/>
  <c r="F164" i="20"/>
  <c r="F163" i="20"/>
  <c r="F162" i="20"/>
  <c r="F161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2" i="20"/>
  <c r="E18" i="21"/>
  <c r="E16" i="21"/>
  <c r="I14" i="21"/>
  <c r="E14" i="21"/>
  <c r="I12" i="21"/>
  <c r="G12" i="21"/>
  <c r="E12" i="21"/>
  <c r="K10" i="21"/>
  <c r="K14" i="21" s="1"/>
  <c r="I10" i="21"/>
  <c r="I18" i="21" s="1"/>
  <c r="O18" i="21" s="1"/>
  <c r="G10" i="21"/>
  <c r="G14" i="21" s="1"/>
  <c r="M14" i="21" s="1"/>
  <c r="A3" i="21"/>
  <c r="A2" i="21"/>
  <c r="A1" i="21"/>
  <c r="Q18" i="18"/>
  <c r="O18" i="18"/>
  <c r="M18" i="18"/>
  <c r="K18" i="18"/>
  <c r="I18" i="18"/>
  <c r="G18" i="18"/>
  <c r="O16" i="18"/>
  <c r="K16" i="18"/>
  <c r="Q16" i="18" s="1"/>
  <c r="I16" i="18"/>
  <c r="G16" i="18"/>
  <c r="M16" i="18" s="1"/>
  <c r="O14" i="18"/>
  <c r="M14" i="18"/>
  <c r="K14" i="18"/>
  <c r="Q14" i="18" s="1"/>
  <c r="I14" i="18"/>
  <c r="G14" i="18"/>
  <c r="Q12" i="18"/>
  <c r="K12" i="18"/>
  <c r="I12" i="18"/>
  <c r="O12" i="18" s="1"/>
  <c r="G12" i="18"/>
  <c r="M12" i="18" s="1"/>
  <c r="Q10" i="18"/>
  <c r="O10" i="18"/>
  <c r="M10" i="18"/>
  <c r="A3" i="18"/>
  <c r="A2" i="18"/>
  <c r="A1" i="18"/>
  <c r="F721" i="17"/>
  <c r="F720" i="17"/>
  <c r="F719" i="17"/>
  <c r="F718" i="17"/>
  <c r="F717" i="17"/>
  <c r="F716" i="17"/>
  <c r="F715" i="17"/>
  <c r="F714" i="17"/>
  <c r="F713" i="17"/>
  <c r="F712" i="17"/>
  <c r="F711" i="17"/>
  <c r="F710" i="17"/>
  <c r="F709" i="17"/>
  <c r="F708" i="17"/>
  <c r="F707" i="17"/>
  <c r="F706" i="17"/>
  <c r="F705" i="17"/>
  <c r="F704" i="17"/>
  <c r="F703" i="17"/>
  <c r="F702" i="17"/>
  <c r="F701" i="17"/>
  <c r="F700" i="17"/>
  <c r="F699" i="17"/>
  <c r="F698" i="17"/>
  <c r="F697" i="17"/>
  <c r="F696" i="17"/>
  <c r="F695" i="17"/>
  <c r="F694" i="17"/>
  <c r="F693" i="17"/>
  <c r="F692" i="17"/>
  <c r="F691" i="17"/>
  <c r="F690" i="17"/>
  <c r="F689" i="17"/>
  <c r="F688" i="17"/>
  <c r="F687" i="17"/>
  <c r="F686" i="17"/>
  <c r="F685" i="17"/>
  <c r="F684" i="17"/>
  <c r="F683" i="17"/>
  <c r="F682" i="17"/>
  <c r="F681" i="17"/>
  <c r="F680" i="17"/>
  <c r="F679" i="17"/>
  <c r="F678" i="17"/>
  <c r="F677" i="17"/>
  <c r="F676" i="17"/>
  <c r="F675" i="17"/>
  <c r="F674" i="17"/>
  <c r="F673" i="17"/>
  <c r="F672" i="17"/>
  <c r="F671" i="17"/>
  <c r="F670" i="17"/>
  <c r="F669" i="17"/>
  <c r="F668" i="17"/>
  <c r="F667" i="17"/>
  <c r="F666" i="17"/>
  <c r="F665" i="17"/>
  <c r="F664" i="17"/>
  <c r="F663" i="17"/>
  <c r="F662" i="17"/>
  <c r="F661" i="17"/>
  <c r="F660" i="17"/>
  <c r="F659" i="17"/>
  <c r="F658" i="17"/>
  <c r="F657" i="17"/>
  <c r="F656" i="17"/>
  <c r="F655" i="17"/>
  <c r="F654" i="17"/>
  <c r="F653" i="17"/>
  <c r="F652" i="17"/>
  <c r="F651" i="17"/>
  <c r="F650" i="17"/>
  <c r="F649" i="17"/>
  <c r="F648" i="17"/>
  <c r="F647" i="17"/>
  <c r="F646" i="17"/>
  <c r="F645" i="17"/>
  <c r="F644" i="17"/>
  <c r="F643" i="17"/>
  <c r="F642" i="17"/>
  <c r="F641" i="17"/>
  <c r="F640" i="17"/>
  <c r="F639" i="17"/>
  <c r="F638" i="17"/>
  <c r="F637" i="17"/>
  <c r="F636" i="17"/>
  <c r="F635" i="17"/>
  <c r="F634" i="17"/>
  <c r="F633" i="17"/>
  <c r="F632" i="17"/>
  <c r="F631" i="17"/>
  <c r="F630" i="17"/>
  <c r="F629" i="17"/>
  <c r="F628" i="17"/>
  <c r="F627" i="17"/>
  <c r="F626" i="17"/>
  <c r="F625" i="17"/>
  <c r="F624" i="17"/>
  <c r="F623" i="17"/>
  <c r="F622" i="17"/>
  <c r="F621" i="17"/>
  <c r="F620" i="17"/>
  <c r="F619" i="17"/>
  <c r="F618" i="17"/>
  <c r="F617" i="17"/>
  <c r="F616" i="17"/>
  <c r="F615" i="17"/>
  <c r="F614" i="17"/>
  <c r="F613" i="17"/>
  <c r="F612" i="17"/>
  <c r="F611" i="17"/>
  <c r="F610" i="17"/>
  <c r="F609" i="17"/>
  <c r="F608" i="17"/>
  <c r="F607" i="17"/>
  <c r="F606" i="17"/>
  <c r="F605" i="17"/>
  <c r="F604" i="17"/>
  <c r="F603" i="17"/>
  <c r="F602" i="17"/>
  <c r="F601" i="17"/>
  <c r="F600" i="17"/>
  <c r="F599" i="17"/>
  <c r="F598" i="17"/>
  <c r="F597" i="17"/>
  <c r="F596" i="17"/>
  <c r="F595" i="17"/>
  <c r="F594" i="17"/>
  <c r="F593" i="17"/>
  <c r="F592" i="17"/>
  <c r="F591" i="17"/>
  <c r="F590" i="17"/>
  <c r="F589" i="17"/>
  <c r="F588" i="17"/>
  <c r="F587" i="17"/>
  <c r="F586" i="17"/>
  <c r="F585" i="17"/>
  <c r="F584" i="17"/>
  <c r="F583" i="17"/>
  <c r="F582" i="17"/>
  <c r="F581" i="17"/>
  <c r="F580" i="17"/>
  <c r="F579" i="17"/>
  <c r="F578" i="17"/>
  <c r="F577" i="17"/>
  <c r="F576" i="17"/>
  <c r="F575" i="17"/>
  <c r="F574" i="17"/>
  <c r="F573" i="17"/>
  <c r="F572" i="17"/>
  <c r="F571" i="17"/>
  <c r="F570" i="17"/>
  <c r="F569" i="17"/>
  <c r="F568" i="17"/>
  <c r="F567" i="17"/>
  <c r="F566" i="17"/>
  <c r="F565" i="17"/>
  <c r="F564" i="17"/>
  <c r="F563" i="17"/>
  <c r="F562" i="17"/>
  <c r="F561" i="17"/>
  <c r="F560" i="17"/>
  <c r="F559" i="17"/>
  <c r="F558" i="17"/>
  <c r="F557" i="17"/>
  <c r="F556" i="17"/>
  <c r="F555" i="17"/>
  <c r="F554" i="17"/>
  <c r="F553" i="17"/>
  <c r="F552" i="17"/>
  <c r="F551" i="17"/>
  <c r="F550" i="17"/>
  <c r="F549" i="17"/>
  <c r="F548" i="17"/>
  <c r="F547" i="17"/>
  <c r="F546" i="17"/>
  <c r="F545" i="17"/>
  <c r="F544" i="17"/>
  <c r="F543" i="17"/>
  <c r="F542" i="17"/>
  <c r="F541" i="17"/>
  <c r="F540" i="17"/>
  <c r="F539" i="17"/>
  <c r="F538" i="17"/>
  <c r="F537" i="17"/>
  <c r="F536" i="17"/>
  <c r="F535" i="17"/>
  <c r="F534" i="17"/>
  <c r="F533" i="17"/>
  <c r="F532" i="17"/>
  <c r="F531" i="17"/>
  <c r="F530" i="17"/>
  <c r="F529" i="17"/>
  <c r="F528" i="17"/>
  <c r="F527" i="17"/>
  <c r="F526" i="17"/>
  <c r="F525" i="17"/>
  <c r="F524" i="17"/>
  <c r="F523" i="17"/>
  <c r="F522" i="17"/>
  <c r="F521" i="17"/>
  <c r="F520" i="17"/>
  <c r="F519" i="17"/>
  <c r="F518" i="17"/>
  <c r="F517" i="17"/>
  <c r="F516" i="17"/>
  <c r="F515" i="17"/>
  <c r="F514" i="17"/>
  <c r="F513" i="17"/>
  <c r="F512" i="17"/>
  <c r="F511" i="17"/>
  <c r="F510" i="17"/>
  <c r="F509" i="17"/>
  <c r="F508" i="17"/>
  <c r="F507" i="17"/>
  <c r="F506" i="17"/>
  <c r="F505" i="17"/>
  <c r="F504" i="17"/>
  <c r="F503" i="17"/>
  <c r="F502" i="17"/>
  <c r="F501" i="17"/>
  <c r="F500" i="17"/>
  <c r="F499" i="17"/>
  <c r="F498" i="17"/>
  <c r="F497" i="17"/>
  <c r="F496" i="17"/>
  <c r="F495" i="17"/>
  <c r="F494" i="17"/>
  <c r="F493" i="17"/>
  <c r="F492" i="17"/>
  <c r="F491" i="17"/>
  <c r="F490" i="17"/>
  <c r="F489" i="17"/>
  <c r="F488" i="17"/>
  <c r="F487" i="17"/>
  <c r="F486" i="17"/>
  <c r="F485" i="17"/>
  <c r="F484" i="17"/>
  <c r="F483" i="17"/>
  <c r="F482" i="17"/>
  <c r="F481" i="17"/>
  <c r="F480" i="17"/>
  <c r="F479" i="17"/>
  <c r="F478" i="17"/>
  <c r="F477" i="17"/>
  <c r="F476" i="17"/>
  <c r="F475" i="17"/>
  <c r="F474" i="17"/>
  <c r="F473" i="17"/>
  <c r="F472" i="17"/>
  <c r="F471" i="17"/>
  <c r="F470" i="17"/>
  <c r="F469" i="17"/>
  <c r="F468" i="17"/>
  <c r="F467" i="17"/>
  <c r="F466" i="17"/>
  <c r="F465" i="17"/>
  <c r="F464" i="17"/>
  <c r="F463" i="17"/>
  <c r="F462" i="17"/>
  <c r="F461" i="17"/>
  <c r="F460" i="17"/>
  <c r="F459" i="17"/>
  <c r="F458" i="17"/>
  <c r="F457" i="17"/>
  <c r="F456" i="17"/>
  <c r="F455" i="17"/>
  <c r="F454" i="17"/>
  <c r="F453" i="17"/>
  <c r="F452" i="17"/>
  <c r="F451" i="17"/>
  <c r="F450" i="17"/>
  <c r="F449" i="17"/>
  <c r="F448" i="17"/>
  <c r="F447" i="17"/>
  <c r="F446" i="17"/>
  <c r="F445" i="17"/>
  <c r="F444" i="17"/>
  <c r="F443" i="17"/>
  <c r="F442" i="17"/>
  <c r="F441" i="17"/>
  <c r="F440" i="17"/>
  <c r="F439" i="17"/>
  <c r="F438" i="17"/>
  <c r="F437" i="17"/>
  <c r="F436" i="17"/>
  <c r="F435" i="17"/>
  <c r="F434" i="17"/>
  <c r="F433" i="17"/>
  <c r="F432" i="17"/>
  <c r="F431" i="17"/>
  <c r="F430" i="17"/>
  <c r="F429" i="17"/>
  <c r="F428" i="17"/>
  <c r="F427" i="17"/>
  <c r="F426" i="17"/>
  <c r="F425" i="17"/>
  <c r="F424" i="17"/>
  <c r="F423" i="17"/>
  <c r="F422" i="17"/>
  <c r="F421" i="17"/>
  <c r="F420" i="17"/>
  <c r="F419" i="17"/>
  <c r="F418" i="17"/>
  <c r="F417" i="17"/>
  <c r="F416" i="17"/>
  <c r="F415" i="17"/>
  <c r="F414" i="17"/>
  <c r="F413" i="17"/>
  <c r="F412" i="17"/>
  <c r="F411" i="17"/>
  <c r="F410" i="17"/>
  <c r="F409" i="17"/>
  <c r="F408" i="17"/>
  <c r="F407" i="17"/>
  <c r="F406" i="17"/>
  <c r="F405" i="17"/>
  <c r="F404" i="17"/>
  <c r="F403" i="17"/>
  <c r="F402" i="17"/>
  <c r="F401" i="17"/>
  <c r="F400" i="17"/>
  <c r="F399" i="17"/>
  <c r="F398" i="17"/>
  <c r="F397" i="17"/>
  <c r="F396" i="17"/>
  <c r="F395" i="17"/>
  <c r="F394" i="17"/>
  <c r="F393" i="17"/>
  <c r="F392" i="17"/>
  <c r="F391" i="17"/>
  <c r="F390" i="17"/>
  <c r="F389" i="17"/>
  <c r="F388" i="17"/>
  <c r="F387" i="17"/>
  <c r="F386" i="17"/>
  <c r="F385" i="17"/>
  <c r="F384" i="17"/>
  <c r="F383" i="17"/>
  <c r="F382" i="17"/>
  <c r="F381" i="17"/>
  <c r="F380" i="17"/>
  <c r="F379" i="17"/>
  <c r="F378" i="17"/>
  <c r="F377" i="17"/>
  <c r="F376" i="17"/>
  <c r="F375" i="17"/>
  <c r="F374" i="17"/>
  <c r="F373" i="17"/>
  <c r="F372" i="17"/>
  <c r="F371" i="17"/>
  <c r="F370" i="17"/>
  <c r="F369" i="17"/>
  <c r="F368" i="17"/>
  <c r="F367" i="17"/>
  <c r="F366" i="17"/>
  <c r="F365" i="17"/>
  <c r="F364" i="17"/>
  <c r="F363" i="17"/>
  <c r="F362" i="17"/>
  <c r="F361" i="17"/>
  <c r="F360" i="17"/>
  <c r="F359" i="17"/>
  <c r="F358" i="17"/>
  <c r="F357" i="17"/>
  <c r="F356" i="17"/>
  <c r="F355" i="17"/>
  <c r="F354" i="17"/>
  <c r="F353" i="17"/>
  <c r="F352" i="17"/>
  <c r="F351" i="17"/>
  <c r="F350" i="17"/>
  <c r="F349" i="17"/>
  <c r="F348" i="17"/>
  <c r="F347" i="17"/>
  <c r="F346" i="17"/>
  <c r="F345" i="17"/>
  <c r="F344" i="17"/>
  <c r="F343" i="17"/>
  <c r="F342" i="17"/>
  <c r="F341" i="17"/>
  <c r="F340" i="17"/>
  <c r="F339" i="17"/>
  <c r="F338" i="17"/>
  <c r="F337" i="17"/>
  <c r="F336" i="17"/>
  <c r="F335" i="17"/>
  <c r="F334" i="17"/>
  <c r="F333" i="17"/>
  <c r="F332" i="17"/>
  <c r="F331" i="17"/>
  <c r="F330" i="17"/>
  <c r="F329" i="17"/>
  <c r="F328" i="17"/>
  <c r="F327" i="17"/>
  <c r="F326" i="17"/>
  <c r="F325" i="17"/>
  <c r="F324" i="17"/>
  <c r="F323" i="17"/>
  <c r="F322" i="17"/>
  <c r="F321" i="17"/>
  <c r="F320" i="17"/>
  <c r="F319" i="17"/>
  <c r="F318" i="17"/>
  <c r="F317" i="17"/>
  <c r="F316" i="17"/>
  <c r="F315" i="17"/>
  <c r="F314" i="17"/>
  <c r="F313" i="17"/>
  <c r="F312" i="17"/>
  <c r="F311" i="17"/>
  <c r="F310" i="17"/>
  <c r="F309" i="17"/>
  <c r="F308" i="17"/>
  <c r="F307" i="17"/>
  <c r="F306" i="17"/>
  <c r="F305" i="17"/>
  <c r="F304" i="17"/>
  <c r="F303" i="17"/>
  <c r="F302" i="17"/>
  <c r="F301" i="17"/>
  <c r="F300" i="17"/>
  <c r="F299" i="17"/>
  <c r="F298" i="17"/>
  <c r="F297" i="17"/>
  <c r="F296" i="17"/>
  <c r="F295" i="17"/>
  <c r="F294" i="17"/>
  <c r="F293" i="17"/>
  <c r="F292" i="17"/>
  <c r="F291" i="17"/>
  <c r="F290" i="17"/>
  <c r="F289" i="17"/>
  <c r="F288" i="17"/>
  <c r="F287" i="17"/>
  <c r="F286" i="17"/>
  <c r="F285" i="17"/>
  <c r="F284" i="17"/>
  <c r="F283" i="17"/>
  <c r="F282" i="17"/>
  <c r="F281" i="17"/>
  <c r="F280" i="17"/>
  <c r="F279" i="17"/>
  <c r="F278" i="17"/>
  <c r="F277" i="17"/>
  <c r="F276" i="17"/>
  <c r="F275" i="17"/>
  <c r="F274" i="17"/>
  <c r="F273" i="17"/>
  <c r="F272" i="17"/>
  <c r="F271" i="17"/>
  <c r="F270" i="17"/>
  <c r="F269" i="17"/>
  <c r="F268" i="17"/>
  <c r="F267" i="17"/>
  <c r="F266" i="17"/>
  <c r="F265" i="17"/>
  <c r="F264" i="17"/>
  <c r="F263" i="17"/>
  <c r="F262" i="17"/>
  <c r="F261" i="17"/>
  <c r="F260" i="17"/>
  <c r="F259" i="17"/>
  <c r="F258" i="17"/>
  <c r="F257" i="17"/>
  <c r="F256" i="17"/>
  <c r="F255" i="17"/>
  <c r="F254" i="17"/>
  <c r="F253" i="17"/>
  <c r="F252" i="17"/>
  <c r="F251" i="17"/>
  <c r="F250" i="17"/>
  <c r="F249" i="17"/>
  <c r="F248" i="17"/>
  <c r="F247" i="17"/>
  <c r="F246" i="17"/>
  <c r="F245" i="17"/>
  <c r="F244" i="17"/>
  <c r="F243" i="17"/>
  <c r="F242" i="17"/>
  <c r="F241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227" i="17"/>
  <c r="F226" i="17"/>
  <c r="F225" i="17"/>
  <c r="F224" i="17"/>
  <c r="F223" i="17"/>
  <c r="F22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F199" i="17"/>
  <c r="F198" i="17"/>
  <c r="F197" i="17"/>
  <c r="F196" i="17"/>
  <c r="F195" i="17"/>
  <c r="F194" i="17"/>
  <c r="F193" i="17"/>
  <c r="F192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2" i="17"/>
  <c r="F721" i="14"/>
  <c r="F720" i="14"/>
  <c r="F719" i="14"/>
  <c r="F718" i="14"/>
  <c r="F717" i="14"/>
  <c r="F716" i="14"/>
  <c r="F715" i="14"/>
  <c r="F714" i="14"/>
  <c r="F713" i="14"/>
  <c r="F712" i="14"/>
  <c r="F711" i="14"/>
  <c r="F710" i="14"/>
  <c r="F709" i="14"/>
  <c r="F708" i="14"/>
  <c r="F707" i="14"/>
  <c r="F706" i="14"/>
  <c r="F705" i="14"/>
  <c r="F704" i="14"/>
  <c r="F703" i="14"/>
  <c r="F702" i="14"/>
  <c r="F701" i="14"/>
  <c r="F700" i="14"/>
  <c r="F699" i="14"/>
  <c r="F698" i="14"/>
  <c r="F697" i="14"/>
  <c r="F696" i="14"/>
  <c r="F695" i="14"/>
  <c r="F694" i="14"/>
  <c r="F693" i="14"/>
  <c r="F692" i="14"/>
  <c r="F691" i="14"/>
  <c r="F690" i="14"/>
  <c r="F689" i="14"/>
  <c r="F688" i="14"/>
  <c r="F687" i="14"/>
  <c r="F686" i="14"/>
  <c r="F685" i="14"/>
  <c r="F684" i="14"/>
  <c r="F683" i="14"/>
  <c r="F682" i="14"/>
  <c r="F681" i="14"/>
  <c r="F680" i="14"/>
  <c r="F679" i="14"/>
  <c r="F678" i="14"/>
  <c r="F677" i="14"/>
  <c r="F676" i="14"/>
  <c r="F675" i="14"/>
  <c r="F674" i="14"/>
  <c r="F673" i="14"/>
  <c r="F672" i="14"/>
  <c r="F671" i="14"/>
  <c r="F670" i="14"/>
  <c r="F669" i="14"/>
  <c r="F668" i="14"/>
  <c r="F667" i="14"/>
  <c r="F666" i="14"/>
  <c r="F665" i="14"/>
  <c r="F664" i="14"/>
  <c r="F663" i="14"/>
  <c r="F662" i="14"/>
  <c r="F661" i="14"/>
  <c r="F660" i="14"/>
  <c r="F659" i="14"/>
  <c r="F658" i="14"/>
  <c r="F657" i="14"/>
  <c r="F656" i="14"/>
  <c r="F655" i="14"/>
  <c r="F654" i="14"/>
  <c r="F653" i="14"/>
  <c r="F652" i="14"/>
  <c r="F651" i="14"/>
  <c r="F650" i="14"/>
  <c r="F649" i="14"/>
  <c r="F648" i="14"/>
  <c r="F647" i="14"/>
  <c r="F646" i="14"/>
  <c r="F645" i="14"/>
  <c r="F644" i="14"/>
  <c r="F643" i="14"/>
  <c r="F642" i="14"/>
  <c r="F641" i="14"/>
  <c r="F640" i="14"/>
  <c r="F639" i="14"/>
  <c r="F638" i="14"/>
  <c r="F637" i="14"/>
  <c r="F636" i="14"/>
  <c r="F635" i="14"/>
  <c r="F634" i="14"/>
  <c r="F633" i="14"/>
  <c r="F632" i="14"/>
  <c r="F631" i="14"/>
  <c r="F630" i="14"/>
  <c r="F629" i="14"/>
  <c r="F628" i="14"/>
  <c r="F627" i="14"/>
  <c r="F626" i="14"/>
  <c r="F625" i="14"/>
  <c r="F624" i="14"/>
  <c r="F623" i="14"/>
  <c r="F622" i="14"/>
  <c r="F621" i="14"/>
  <c r="F620" i="14"/>
  <c r="F619" i="14"/>
  <c r="F618" i="14"/>
  <c r="F617" i="14"/>
  <c r="F616" i="14"/>
  <c r="F615" i="14"/>
  <c r="F614" i="14"/>
  <c r="F613" i="14"/>
  <c r="F612" i="14"/>
  <c r="F611" i="14"/>
  <c r="F610" i="14"/>
  <c r="F609" i="14"/>
  <c r="F608" i="14"/>
  <c r="F607" i="14"/>
  <c r="F606" i="14"/>
  <c r="F605" i="14"/>
  <c r="F604" i="14"/>
  <c r="F603" i="14"/>
  <c r="F602" i="14"/>
  <c r="F601" i="14"/>
  <c r="F600" i="14"/>
  <c r="F599" i="14"/>
  <c r="F598" i="14"/>
  <c r="F597" i="14"/>
  <c r="F596" i="14"/>
  <c r="F595" i="14"/>
  <c r="F594" i="14"/>
  <c r="F593" i="14"/>
  <c r="F592" i="14"/>
  <c r="F591" i="14"/>
  <c r="F590" i="14"/>
  <c r="F589" i="14"/>
  <c r="F588" i="14"/>
  <c r="F587" i="14"/>
  <c r="F586" i="14"/>
  <c r="F585" i="14"/>
  <c r="F584" i="14"/>
  <c r="F583" i="14"/>
  <c r="F582" i="14"/>
  <c r="F581" i="14"/>
  <c r="F580" i="14"/>
  <c r="F579" i="14"/>
  <c r="F578" i="14"/>
  <c r="F577" i="14"/>
  <c r="F576" i="14"/>
  <c r="F575" i="14"/>
  <c r="F574" i="14"/>
  <c r="F573" i="14"/>
  <c r="F572" i="14"/>
  <c r="F571" i="14"/>
  <c r="F570" i="14"/>
  <c r="F569" i="14"/>
  <c r="F568" i="14"/>
  <c r="F567" i="14"/>
  <c r="F566" i="14"/>
  <c r="F565" i="14"/>
  <c r="F564" i="14"/>
  <c r="F563" i="14"/>
  <c r="F562" i="14"/>
  <c r="F561" i="14"/>
  <c r="F560" i="14"/>
  <c r="F559" i="14"/>
  <c r="F558" i="14"/>
  <c r="F557" i="14"/>
  <c r="F556" i="14"/>
  <c r="F555" i="14"/>
  <c r="F554" i="14"/>
  <c r="F553" i="14"/>
  <c r="F552" i="14"/>
  <c r="F551" i="14"/>
  <c r="F550" i="14"/>
  <c r="F549" i="14"/>
  <c r="F548" i="14"/>
  <c r="F547" i="14"/>
  <c r="F546" i="14"/>
  <c r="F545" i="14"/>
  <c r="F544" i="14"/>
  <c r="F543" i="14"/>
  <c r="F542" i="14"/>
  <c r="F541" i="14"/>
  <c r="F540" i="14"/>
  <c r="F539" i="14"/>
  <c r="F538" i="14"/>
  <c r="F537" i="14"/>
  <c r="F536" i="14"/>
  <c r="F535" i="14"/>
  <c r="F534" i="14"/>
  <c r="F533" i="14"/>
  <c r="F532" i="14"/>
  <c r="F531" i="14"/>
  <c r="F530" i="14"/>
  <c r="F529" i="14"/>
  <c r="F528" i="14"/>
  <c r="F527" i="14"/>
  <c r="F526" i="14"/>
  <c r="F525" i="14"/>
  <c r="F524" i="14"/>
  <c r="F523" i="14"/>
  <c r="F522" i="14"/>
  <c r="F521" i="14"/>
  <c r="F520" i="14"/>
  <c r="F519" i="14"/>
  <c r="F518" i="14"/>
  <c r="F517" i="14"/>
  <c r="F516" i="14"/>
  <c r="F515" i="14"/>
  <c r="F514" i="14"/>
  <c r="F513" i="14"/>
  <c r="F512" i="14"/>
  <c r="F511" i="14"/>
  <c r="F510" i="14"/>
  <c r="F509" i="14"/>
  <c r="F508" i="14"/>
  <c r="F507" i="14"/>
  <c r="F506" i="14"/>
  <c r="F505" i="14"/>
  <c r="F504" i="14"/>
  <c r="F503" i="14"/>
  <c r="F502" i="14"/>
  <c r="F501" i="14"/>
  <c r="F500" i="14"/>
  <c r="F499" i="14"/>
  <c r="F498" i="14"/>
  <c r="F497" i="14"/>
  <c r="F496" i="14"/>
  <c r="F495" i="14"/>
  <c r="F494" i="14"/>
  <c r="F493" i="14"/>
  <c r="F492" i="14"/>
  <c r="F491" i="14"/>
  <c r="F490" i="14"/>
  <c r="F489" i="14"/>
  <c r="F488" i="14"/>
  <c r="F487" i="14"/>
  <c r="F486" i="14"/>
  <c r="F485" i="14"/>
  <c r="F484" i="14"/>
  <c r="F483" i="14"/>
  <c r="F482" i="14"/>
  <c r="F481" i="14"/>
  <c r="F480" i="14"/>
  <c r="F479" i="14"/>
  <c r="F478" i="14"/>
  <c r="F477" i="14"/>
  <c r="F476" i="14"/>
  <c r="F475" i="14"/>
  <c r="F474" i="14"/>
  <c r="F473" i="14"/>
  <c r="F472" i="14"/>
  <c r="F471" i="14"/>
  <c r="F470" i="14"/>
  <c r="F469" i="14"/>
  <c r="F468" i="14"/>
  <c r="F467" i="14"/>
  <c r="F466" i="14"/>
  <c r="F465" i="14"/>
  <c r="F464" i="14"/>
  <c r="F463" i="14"/>
  <c r="F462" i="14"/>
  <c r="F461" i="14"/>
  <c r="F460" i="14"/>
  <c r="F459" i="14"/>
  <c r="F458" i="14"/>
  <c r="F457" i="14"/>
  <c r="F456" i="14"/>
  <c r="F455" i="14"/>
  <c r="F454" i="14"/>
  <c r="F453" i="14"/>
  <c r="F452" i="14"/>
  <c r="F451" i="14"/>
  <c r="F450" i="14"/>
  <c r="F449" i="14"/>
  <c r="F448" i="14"/>
  <c r="F447" i="14"/>
  <c r="F446" i="14"/>
  <c r="F445" i="14"/>
  <c r="F444" i="14"/>
  <c r="F443" i="14"/>
  <c r="F442" i="14"/>
  <c r="F441" i="14"/>
  <c r="F440" i="14"/>
  <c r="F439" i="14"/>
  <c r="F438" i="14"/>
  <c r="F437" i="14"/>
  <c r="F436" i="14"/>
  <c r="F435" i="14"/>
  <c r="F434" i="14"/>
  <c r="F433" i="14"/>
  <c r="F432" i="14"/>
  <c r="F431" i="14"/>
  <c r="F430" i="14"/>
  <c r="F429" i="14"/>
  <c r="F428" i="14"/>
  <c r="F427" i="14"/>
  <c r="F426" i="14"/>
  <c r="F425" i="14"/>
  <c r="F424" i="14"/>
  <c r="F423" i="14"/>
  <c r="F422" i="14"/>
  <c r="F421" i="14"/>
  <c r="F420" i="14"/>
  <c r="F419" i="14"/>
  <c r="F418" i="14"/>
  <c r="F417" i="14"/>
  <c r="F416" i="14"/>
  <c r="F415" i="14"/>
  <c r="F414" i="14"/>
  <c r="F413" i="14"/>
  <c r="F412" i="14"/>
  <c r="F411" i="14"/>
  <c r="F410" i="14"/>
  <c r="F409" i="14"/>
  <c r="F408" i="14"/>
  <c r="F407" i="14"/>
  <c r="F406" i="14"/>
  <c r="F405" i="14"/>
  <c r="F404" i="14"/>
  <c r="F403" i="14"/>
  <c r="F402" i="14"/>
  <c r="F401" i="14"/>
  <c r="F400" i="14"/>
  <c r="F399" i="14"/>
  <c r="F398" i="14"/>
  <c r="F397" i="14"/>
  <c r="F396" i="14"/>
  <c r="F395" i="14"/>
  <c r="F394" i="14"/>
  <c r="F393" i="14"/>
  <c r="F392" i="14"/>
  <c r="F391" i="14"/>
  <c r="F390" i="14"/>
  <c r="F389" i="14"/>
  <c r="F388" i="14"/>
  <c r="F387" i="14"/>
  <c r="F386" i="14"/>
  <c r="F385" i="14"/>
  <c r="F384" i="14"/>
  <c r="F383" i="14"/>
  <c r="F382" i="14"/>
  <c r="F381" i="14"/>
  <c r="F380" i="14"/>
  <c r="F379" i="14"/>
  <c r="F378" i="14"/>
  <c r="F377" i="14"/>
  <c r="F376" i="14"/>
  <c r="F375" i="14"/>
  <c r="F374" i="14"/>
  <c r="F373" i="14"/>
  <c r="F372" i="14"/>
  <c r="F371" i="14"/>
  <c r="F370" i="14"/>
  <c r="F369" i="14"/>
  <c r="F368" i="14"/>
  <c r="F367" i="14"/>
  <c r="F366" i="14"/>
  <c r="F365" i="14"/>
  <c r="F364" i="14"/>
  <c r="F363" i="14"/>
  <c r="F362" i="14"/>
  <c r="F361" i="14"/>
  <c r="F360" i="14"/>
  <c r="F359" i="14"/>
  <c r="F358" i="14"/>
  <c r="F357" i="14"/>
  <c r="F356" i="14"/>
  <c r="F355" i="14"/>
  <c r="F354" i="14"/>
  <c r="F353" i="14"/>
  <c r="F352" i="14"/>
  <c r="F351" i="14"/>
  <c r="F350" i="14"/>
  <c r="F349" i="14"/>
  <c r="F348" i="14"/>
  <c r="F347" i="14"/>
  <c r="F346" i="14"/>
  <c r="F345" i="14"/>
  <c r="F344" i="14"/>
  <c r="F343" i="14"/>
  <c r="F342" i="14"/>
  <c r="F341" i="14"/>
  <c r="F340" i="14"/>
  <c r="F339" i="14"/>
  <c r="F338" i="14"/>
  <c r="F337" i="14"/>
  <c r="F336" i="14"/>
  <c r="F335" i="14"/>
  <c r="F334" i="14"/>
  <c r="F333" i="14"/>
  <c r="F332" i="14"/>
  <c r="F331" i="14"/>
  <c r="F330" i="14"/>
  <c r="F329" i="14"/>
  <c r="F328" i="14"/>
  <c r="F327" i="14"/>
  <c r="F326" i="14"/>
  <c r="F325" i="14"/>
  <c r="F324" i="14"/>
  <c r="F323" i="14"/>
  <c r="F322" i="14"/>
  <c r="F321" i="14"/>
  <c r="F320" i="14"/>
  <c r="F319" i="14"/>
  <c r="F318" i="14"/>
  <c r="F317" i="14"/>
  <c r="F316" i="14"/>
  <c r="F315" i="14"/>
  <c r="F314" i="14"/>
  <c r="F313" i="14"/>
  <c r="F312" i="14"/>
  <c r="F311" i="14"/>
  <c r="F310" i="14"/>
  <c r="F309" i="14"/>
  <c r="F308" i="14"/>
  <c r="F307" i="14"/>
  <c r="F306" i="14"/>
  <c r="F305" i="14"/>
  <c r="F304" i="14"/>
  <c r="F303" i="14"/>
  <c r="F302" i="14"/>
  <c r="F301" i="14"/>
  <c r="F300" i="14"/>
  <c r="F299" i="14"/>
  <c r="F298" i="14"/>
  <c r="F297" i="14"/>
  <c r="F296" i="14"/>
  <c r="F295" i="14"/>
  <c r="F294" i="14"/>
  <c r="F293" i="14"/>
  <c r="F292" i="14"/>
  <c r="F291" i="14"/>
  <c r="F290" i="14"/>
  <c r="F289" i="14"/>
  <c r="F288" i="14"/>
  <c r="F287" i="14"/>
  <c r="F286" i="14"/>
  <c r="F285" i="14"/>
  <c r="F284" i="14"/>
  <c r="F283" i="14"/>
  <c r="F282" i="14"/>
  <c r="F281" i="14"/>
  <c r="F280" i="14"/>
  <c r="F279" i="14"/>
  <c r="F278" i="14"/>
  <c r="F277" i="14"/>
  <c r="F276" i="14"/>
  <c r="F275" i="14"/>
  <c r="F274" i="14"/>
  <c r="F273" i="14"/>
  <c r="F272" i="14"/>
  <c r="F271" i="14"/>
  <c r="F270" i="14"/>
  <c r="F269" i="14"/>
  <c r="F268" i="14"/>
  <c r="F267" i="14"/>
  <c r="F266" i="14"/>
  <c r="F265" i="14"/>
  <c r="F264" i="14"/>
  <c r="F263" i="14"/>
  <c r="F262" i="14"/>
  <c r="F261" i="14"/>
  <c r="F260" i="14"/>
  <c r="F259" i="14"/>
  <c r="F258" i="14"/>
  <c r="F257" i="14"/>
  <c r="F256" i="14"/>
  <c r="F255" i="14"/>
  <c r="F254" i="14"/>
  <c r="F253" i="14"/>
  <c r="F252" i="14"/>
  <c r="F251" i="14"/>
  <c r="F250" i="14"/>
  <c r="F249" i="14"/>
  <c r="F248" i="14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L10" i="14"/>
  <c r="F10" i="14"/>
  <c r="F9" i="14"/>
  <c r="I3" i="14" s="1"/>
  <c r="J3" i="14" s="1"/>
  <c r="F8" i="14"/>
  <c r="M7" i="14"/>
  <c r="L7" i="14"/>
  <c r="F7" i="14"/>
  <c r="M6" i="14"/>
  <c r="L6" i="14"/>
  <c r="F6" i="14"/>
  <c r="F5" i="14"/>
  <c r="I4" i="14"/>
  <c r="J4" i="14" s="1"/>
  <c r="F4" i="14"/>
  <c r="L3" i="14"/>
  <c r="F3" i="14"/>
  <c r="L2" i="14"/>
  <c r="I2" i="14"/>
  <c r="J2" i="14" s="1"/>
  <c r="F2" i="14"/>
  <c r="K10" i="13"/>
  <c r="K12" i="13" s="1"/>
  <c r="Q12" i="13" s="1"/>
  <c r="I10" i="13"/>
  <c r="I14" i="13" s="1"/>
  <c r="O14" i="13" s="1"/>
  <c r="G10" i="13"/>
  <c r="G14" i="13" s="1"/>
  <c r="M14" i="13" s="1"/>
  <c r="M14" i="24" l="1"/>
  <c r="Q10" i="24"/>
  <c r="K16" i="24"/>
  <c r="Q16" i="24" s="1"/>
  <c r="M16" i="24"/>
  <c r="K12" i="24"/>
  <c r="Q12" i="24" s="1"/>
  <c r="O16" i="24"/>
  <c r="M12" i="24"/>
  <c r="O12" i="24"/>
  <c r="G18" i="24"/>
  <c r="I18" i="24"/>
  <c r="K18" i="24"/>
  <c r="Q18" i="24" s="1"/>
  <c r="M18" i="24"/>
  <c r="O18" i="24"/>
  <c r="M10" i="21"/>
  <c r="O12" i="21"/>
  <c r="Q14" i="21"/>
  <c r="O14" i="21"/>
  <c r="O10" i="21"/>
  <c r="Q10" i="21"/>
  <c r="G16" i="21"/>
  <c r="M16" i="21" s="1"/>
  <c r="I16" i="21"/>
  <c r="O16" i="21" s="1"/>
  <c r="K16" i="21"/>
  <c r="Q16" i="21" s="1"/>
  <c r="K12" i="21"/>
  <c r="Q12" i="21" s="1"/>
  <c r="M12" i="21"/>
  <c r="G18" i="21"/>
  <c r="M18" i="21" s="1"/>
  <c r="K18" i="21"/>
  <c r="Q18" i="21" s="1"/>
  <c r="K14" i="13"/>
  <c r="Q14" i="13" s="1"/>
  <c r="G16" i="13"/>
  <c r="M16" i="13" s="1"/>
  <c r="M10" i="13"/>
  <c r="I16" i="13"/>
  <c r="O16" i="13" s="1"/>
  <c r="K16" i="13"/>
  <c r="Q16" i="13" s="1"/>
  <c r="O10" i="13"/>
  <c r="Q10" i="13"/>
  <c r="G12" i="13"/>
  <c r="M12" i="13" s="1"/>
  <c r="G18" i="13"/>
  <c r="M18" i="13" s="1"/>
  <c r="I18" i="13"/>
  <c r="O18" i="13" s="1"/>
  <c r="K18" i="13"/>
  <c r="Q18" i="13" s="1"/>
  <c r="I12" i="13"/>
  <c r="O12" i="13" s="1"/>
  <c r="A3" i="3" l="1"/>
  <c r="F2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199" i="12"/>
  <c r="F200" i="12"/>
  <c r="F201" i="12"/>
  <c r="F202" i="12"/>
  <c r="F203" i="12"/>
  <c r="F204" i="12"/>
  <c r="F205" i="12"/>
  <c r="F206" i="12"/>
  <c r="F207" i="12"/>
  <c r="F208" i="12"/>
  <c r="F209" i="12"/>
  <c r="F210" i="12"/>
  <c r="F211" i="12"/>
  <c r="F212" i="12"/>
  <c r="F213" i="12"/>
  <c r="F214" i="12"/>
  <c r="F215" i="12"/>
  <c r="F216" i="12"/>
  <c r="F217" i="12"/>
  <c r="F218" i="12"/>
  <c r="F219" i="12"/>
  <c r="F220" i="12"/>
  <c r="F221" i="12"/>
  <c r="F222" i="12"/>
  <c r="F223" i="12"/>
  <c r="F224" i="12"/>
  <c r="F225" i="12"/>
  <c r="F226" i="12"/>
  <c r="F227" i="12"/>
  <c r="F228" i="12"/>
  <c r="F229" i="12"/>
  <c r="F230" i="12"/>
  <c r="F231" i="12"/>
  <c r="F232" i="12"/>
  <c r="F233" i="12"/>
  <c r="F234" i="12"/>
  <c r="F235" i="12"/>
  <c r="F236" i="12"/>
  <c r="F237" i="12"/>
  <c r="F238" i="12"/>
  <c r="F239" i="12"/>
  <c r="F240" i="12"/>
  <c r="F241" i="12"/>
  <c r="F242" i="12"/>
  <c r="F243" i="12"/>
  <c r="F244" i="12"/>
  <c r="F245" i="12"/>
  <c r="F246" i="12"/>
  <c r="F247" i="12"/>
  <c r="F248" i="12"/>
  <c r="F249" i="12"/>
  <c r="F250" i="12"/>
  <c r="F251" i="12"/>
  <c r="F252" i="12"/>
  <c r="F253" i="12"/>
  <c r="F254" i="12"/>
  <c r="F255" i="12"/>
  <c r="F256" i="12"/>
  <c r="F257" i="12"/>
  <c r="F258" i="12"/>
  <c r="F259" i="12"/>
  <c r="F260" i="12"/>
  <c r="F261" i="12"/>
  <c r="F262" i="12"/>
  <c r="F263" i="12"/>
  <c r="F264" i="12"/>
  <c r="F265" i="12"/>
  <c r="F266" i="12"/>
  <c r="F267" i="12"/>
  <c r="F268" i="12"/>
  <c r="F269" i="12"/>
  <c r="F270" i="12"/>
  <c r="F271" i="12"/>
  <c r="F272" i="12"/>
  <c r="F273" i="12"/>
  <c r="F274" i="12"/>
  <c r="F275" i="12"/>
  <c r="F276" i="12"/>
  <c r="F277" i="12"/>
  <c r="F278" i="12"/>
  <c r="F279" i="12"/>
  <c r="F280" i="12"/>
  <c r="F281" i="12"/>
  <c r="F282" i="12"/>
  <c r="F283" i="12"/>
  <c r="F284" i="12"/>
  <c r="F285" i="12"/>
  <c r="F286" i="12"/>
  <c r="F287" i="12"/>
  <c r="F288" i="12"/>
  <c r="F289" i="12"/>
  <c r="F290" i="12"/>
  <c r="F291" i="12"/>
  <c r="F292" i="12"/>
  <c r="F293" i="12"/>
  <c r="F294" i="12"/>
  <c r="F295" i="12"/>
  <c r="F296" i="12"/>
  <c r="F297" i="12"/>
  <c r="F298" i="12"/>
  <c r="F299" i="12"/>
  <c r="F300" i="12"/>
  <c r="F301" i="12"/>
  <c r="F302" i="12"/>
  <c r="F303" i="12"/>
  <c r="F304" i="12"/>
  <c r="F305" i="12"/>
  <c r="F306" i="12"/>
  <c r="F307" i="12"/>
  <c r="F308" i="12"/>
  <c r="F309" i="12"/>
  <c r="F310" i="12"/>
  <c r="F311" i="12"/>
  <c r="F312" i="12"/>
  <c r="F313" i="12"/>
  <c r="F314" i="12"/>
  <c r="F315" i="12"/>
  <c r="F316" i="12"/>
  <c r="F317" i="12"/>
  <c r="F318" i="12"/>
  <c r="F319" i="12"/>
  <c r="F320" i="12"/>
  <c r="F321" i="12"/>
  <c r="F322" i="12"/>
  <c r="F323" i="12"/>
  <c r="F324" i="12"/>
  <c r="F325" i="12"/>
  <c r="F326" i="12"/>
  <c r="F327" i="12"/>
  <c r="F328" i="12"/>
  <c r="F329" i="12"/>
  <c r="F330" i="12"/>
  <c r="F331" i="12"/>
  <c r="F332" i="12"/>
  <c r="F333" i="12"/>
  <c r="F334" i="12"/>
  <c r="F335" i="12"/>
  <c r="F336" i="12"/>
  <c r="F337" i="12"/>
  <c r="F338" i="12"/>
  <c r="F339" i="12"/>
  <c r="F340" i="12"/>
  <c r="F341" i="12"/>
  <c r="F342" i="12"/>
  <c r="F343" i="12"/>
  <c r="F344" i="12"/>
  <c r="F345" i="12"/>
  <c r="F346" i="12"/>
  <c r="F347" i="12"/>
  <c r="F348" i="12"/>
  <c r="F349" i="12"/>
  <c r="F350" i="12"/>
  <c r="F351" i="12"/>
  <c r="F352" i="12"/>
  <c r="F353" i="12"/>
  <c r="F354" i="12"/>
  <c r="F355" i="12"/>
  <c r="F356" i="12"/>
  <c r="F357" i="12"/>
  <c r="F358" i="12"/>
  <c r="F359" i="12"/>
  <c r="F360" i="12"/>
  <c r="F361" i="12"/>
  <c r="F362" i="12"/>
  <c r="F363" i="12"/>
  <c r="F364" i="12"/>
  <c r="F365" i="12"/>
  <c r="F366" i="12"/>
  <c r="F367" i="12"/>
  <c r="F368" i="12"/>
  <c r="F369" i="12"/>
  <c r="F370" i="12"/>
  <c r="F371" i="12"/>
  <c r="F372" i="12"/>
  <c r="F373" i="12"/>
  <c r="F374" i="12"/>
  <c r="F375" i="12"/>
  <c r="F376" i="12"/>
  <c r="F377" i="12"/>
  <c r="F378" i="12"/>
  <c r="F379" i="12"/>
  <c r="F380" i="12"/>
  <c r="F381" i="12"/>
  <c r="F382" i="12"/>
  <c r="F383" i="12"/>
  <c r="F384" i="12"/>
  <c r="F385" i="12"/>
  <c r="F386" i="12"/>
  <c r="F387" i="12"/>
  <c r="F388" i="12"/>
  <c r="F389" i="12"/>
  <c r="F390" i="12"/>
  <c r="F391" i="12"/>
  <c r="F392" i="12"/>
  <c r="F393" i="12"/>
  <c r="F394" i="12"/>
  <c r="F395" i="12"/>
  <c r="F396" i="12"/>
  <c r="F397" i="12"/>
  <c r="F398" i="12"/>
  <c r="F399" i="12"/>
  <c r="F400" i="12"/>
  <c r="F401" i="12"/>
  <c r="F402" i="12"/>
  <c r="F403" i="12"/>
  <c r="F404" i="12"/>
  <c r="F405" i="12"/>
  <c r="F406" i="12"/>
  <c r="F407" i="12"/>
  <c r="F408" i="12"/>
  <c r="F409" i="12"/>
  <c r="F410" i="12"/>
  <c r="F411" i="12"/>
  <c r="F412" i="12"/>
  <c r="F413" i="12"/>
  <c r="F414" i="12"/>
  <c r="F415" i="12"/>
  <c r="F416" i="12"/>
  <c r="F417" i="12"/>
  <c r="F418" i="12"/>
  <c r="F419" i="12"/>
  <c r="F420" i="12"/>
  <c r="F421" i="12"/>
  <c r="F422" i="12"/>
  <c r="F423" i="12"/>
  <c r="F424" i="12"/>
  <c r="F425" i="12"/>
  <c r="F426" i="12"/>
  <c r="F427" i="12"/>
  <c r="F428" i="12"/>
  <c r="F429" i="12"/>
  <c r="F430" i="12"/>
  <c r="F431" i="12"/>
  <c r="F432" i="12"/>
  <c r="F433" i="12"/>
  <c r="F434" i="12"/>
  <c r="F435" i="12"/>
  <c r="F436" i="12"/>
  <c r="F437" i="12"/>
  <c r="F438" i="12"/>
  <c r="F439" i="12"/>
  <c r="F440" i="12"/>
  <c r="F441" i="12"/>
  <c r="F442" i="12"/>
  <c r="F443" i="12"/>
  <c r="F444" i="12"/>
  <c r="F445" i="12"/>
  <c r="F446" i="12"/>
  <c r="F447" i="12"/>
  <c r="F448" i="12"/>
  <c r="F449" i="12"/>
  <c r="F450" i="12"/>
  <c r="F451" i="12"/>
  <c r="F452" i="12"/>
  <c r="F453" i="12"/>
  <c r="F454" i="12"/>
  <c r="F455" i="12"/>
  <c r="F456" i="12"/>
  <c r="F457" i="12"/>
  <c r="F458" i="12"/>
  <c r="F459" i="12"/>
  <c r="F460" i="12"/>
  <c r="F461" i="12"/>
  <c r="F462" i="12"/>
  <c r="F463" i="12"/>
  <c r="F464" i="12"/>
  <c r="F465" i="12"/>
  <c r="F466" i="12"/>
  <c r="F467" i="12"/>
  <c r="F468" i="12"/>
  <c r="F469" i="12"/>
  <c r="F470" i="12"/>
  <c r="F471" i="12"/>
  <c r="F472" i="12"/>
  <c r="F473" i="12"/>
  <c r="F474" i="12"/>
  <c r="F475" i="12"/>
  <c r="F476" i="12"/>
  <c r="F477" i="12"/>
  <c r="F478" i="12"/>
  <c r="F479" i="12"/>
  <c r="F480" i="12"/>
  <c r="F481" i="12"/>
  <c r="F482" i="12"/>
  <c r="F483" i="12"/>
  <c r="F484" i="12"/>
  <c r="F485" i="12"/>
  <c r="F486" i="12"/>
  <c r="F487" i="12"/>
  <c r="F488" i="12"/>
  <c r="F489" i="12"/>
  <c r="F490" i="12"/>
  <c r="F491" i="12"/>
  <c r="F492" i="12"/>
  <c r="F493" i="12"/>
  <c r="F494" i="12"/>
  <c r="F495" i="12"/>
  <c r="F496" i="12"/>
  <c r="F497" i="12"/>
  <c r="F498" i="12"/>
  <c r="F499" i="12"/>
  <c r="F500" i="12"/>
  <c r="F501" i="12"/>
  <c r="F502" i="12"/>
  <c r="F503" i="12"/>
  <c r="F504" i="12"/>
  <c r="F505" i="12"/>
  <c r="F506" i="12"/>
  <c r="F507" i="12"/>
  <c r="F508" i="12"/>
  <c r="F509" i="12"/>
  <c r="F510" i="12"/>
  <c r="F511" i="12"/>
  <c r="F512" i="12"/>
  <c r="F513" i="12"/>
  <c r="F514" i="12"/>
  <c r="F515" i="12"/>
  <c r="F516" i="12"/>
  <c r="F517" i="12"/>
  <c r="F518" i="12"/>
  <c r="F519" i="12"/>
  <c r="F520" i="12"/>
  <c r="F521" i="12"/>
  <c r="F522" i="12"/>
  <c r="F523" i="12"/>
  <c r="F524" i="12"/>
  <c r="F525" i="12"/>
  <c r="F526" i="12"/>
  <c r="F527" i="12"/>
  <c r="F528" i="12"/>
  <c r="F529" i="12"/>
  <c r="F530" i="12"/>
  <c r="F531" i="12"/>
  <c r="F532" i="12"/>
  <c r="F533" i="12"/>
  <c r="F534" i="12"/>
  <c r="F535" i="12"/>
  <c r="F536" i="12"/>
  <c r="F537" i="12"/>
  <c r="F538" i="12"/>
  <c r="F539" i="12"/>
  <c r="F540" i="12"/>
  <c r="F541" i="12"/>
  <c r="F542" i="12"/>
  <c r="F543" i="12"/>
  <c r="F544" i="12"/>
  <c r="F545" i="12"/>
  <c r="F546" i="12"/>
  <c r="F547" i="12"/>
  <c r="F548" i="12"/>
  <c r="F549" i="12"/>
  <c r="F550" i="12"/>
  <c r="F551" i="12"/>
  <c r="F552" i="12"/>
  <c r="F553" i="12"/>
  <c r="F554" i="12"/>
  <c r="F555" i="12"/>
  <c r="F556" i="12"/>
  <c r="F557" i="12"/>
  <c r="F558" i="12"/>
  <c r="F559" i="12"/>
  <c r="F560" i="12"/>
  <c r="F561" i="12"/>
  <c r="F562" i="12"/>
  <c r="F563" i="12"/>
  <c r="F564" i="12"/>
  <c r="F565" i="12"/>
  <c r="F566" i="12"/>
  <c r="F567" i="12"/>
  <c r="F568" i="12"/>
  <c r="F569" i="12"/>
  <c r="F570" i="12"/>
  <c r="F571" i="12"/>
  <c r="F572" i="12"/>
  <c r="F573" i="12"/>
  <c r="F574" i="12"/>
  <c r="F575" i="12"/>
  <c r="F576" i="12"/>
  <c r="F577" i="12"/>
  <c r="F578" i="12"/>
  <c r="F579" i="12"/>
  <c r="F580" i="12"/>
  <c r="F581" i="12"/>
  <c r="F582" i="12"/>
  <c r="F583" i="12"/>
  <c r="F584" i="12"/>
  <c r="F585" i="12"/>
  <c r="F586" i="12"/>
  <c r="F587" i="12"/>
  <c r="F588" i="12"/>
  <c r="F589" i="12"/>
  <c r="F590" i="12"/>
  <c r="F591" i="12"/>
  <c r="F592" i="12"/>
  <c r="F593" i="12"/>
  <c r="F594" i="12"/>
  <c r="F595" i="12"/>
  <c r="F596" i="12"/>
  <c r="F597" i="12"/>
  <c r="F598" i="12"/>
  <c r="F599" i="12"/>
  <c r="F600" i="12"/>
  <c r="F601" i="12"/>
  <c r="F602" i="12"/>
  <c r="F603" i="12"/>
  <c r="F604" i="12"/>
  <c r="F605" i="12"/>
  <c r="F606" i="12"/>
  <c r="F607" i="12"/>
  <c r="F608" i="12"/>
  <c r="F609" i="12"/>
  <c r="F610" i="12"/>
  <c r="F611" i="12"/>
  <c r="F612" i="12"/>
  <c r="F613" i="12"/>
  <c r="F614" i="12"/>
  <c r="F615" i="12"/>
  <c r="F616" i="12"/>
  <c r="F617" i="12"/>
  <c r="F618" i="12"/>
  <c r="F619" i="12"/>
  <c r="F620" i="12"/>
  <c r="F621" i="12"/>
  <c r="F622" i="12"/>
  <c r="F623" i="12"/>
  <c r="F624" i="12"/>
  <c r="F625" i="12"/>
  <c r="F626" i="12"/>
  <c r="F627" i="12"/>
  <c r="F628" i="12"/>
  <c r="F629" i="12"/>
  <c r="F630" i="12"/>
  <c r="F631" i="12"/>
  <c r="F632" i="12"/>
  <c r="F633" i="12"/>
  <c r="F634" i="12"/>
  <c r="F635" i="12"/>
  <c r="F636" i="12"/>
  <c r="F637" i="12"/>
  <c r="F638" i="12"/>
  <c r="F639" i="12"/>
  <c r="F640" i="12"/>
  <c r="F641" i="12"/>
  <c r="F642" i="12"/>
  <c r="F643" i="12"/>
  <c r="F644" i="12"/>
  <c r="F645" i="12"/>
  <c r="F646" i="12"/>
  <c r="F647" i="12"/>
  <c r="F648" i="12"/>
  <c r="F649" i="12"/>
  <c r="F650" i="12"/>
  <c r="F651" i="12"/>
  <c r="F652" i="12"/>
  <c r="F653" i="12"/>
  <c r="F654" i="12"/>
  <c r="F655" i="12"/>
  <c r="F656" i="12"/>
  <c r="F657" i="12"/>
  <c r="F658" i="12"/>
  <c r="F659" i="12"/>
  <c r="F660" i="12"/>
  <c r="F661" i="12"/>
  <c r="F662" i="12"/>
  <c r="F663" i="12"/>
  <c r="F664" i="12"/>
  <c r="F665" i="12"/>
  <c r="F666" i="12"/>
  <c r="F667" i="12"/>
  <c r="F668" i="12"/>
  <c r="F669" i="12"/>
  <c r="F670" i="12"/>
  <c r="F671" i="12"/>
  <c r="F672" i="12"/>
  <c r="F673" i="12"/>
  <c r="F674" i="12"/>
  <c r="F675" i="12"/>
  <c r="F676" i="12"/>
  <c r="F677" i="12"/>
  <c r="F678" i="12"/>
  <c r="F679" i="12"/>
  <c r="F680" i="12"/>
  <c r="F681" i="12"/>
  <c r="F682" i="12"/>
  <c r="F683" i="12"/>
  <c r="F684" i="12"/>
  <c r="F685" i="12"/>
  <c r="F686" i="12"/>
  <c r="F687" i="12"/>
  <c r="F688" i="12"/>
  <c r="F689" i="12"/>
  <c r="F690" i="12"/>
  <c r="F691" i="12"/>
  <c r="F692" i="12"/>
  <c r="F693" i="12"/>
  <c r="F694" i="12"/>
  <c r="F695" i="12"/>
  <c r="F696" i="12"/>
  <c r="F697" i="12"/>
  <c r="F698" i="12"/>
  <c r="F699" i="12"/>
  <c r="F700" i="12"/>
  <c r="F701" i="12"/>
  <c r="F702" i="12"/>
  <c r="F703" i="12"/>
  <c r="F704" i="12"/>
  <c r="F705" i="12"/>
  <c r="F706" i="12"/>
  <c r="F707" i="12"/>
  <c r="F708" i="12"/>
  <c r="F709" i="12"/>
  <c r="F710" i="12"/>
  <c r="F711" i="12"/>
  <c r="F712" i="12"/>
  <c r="F713" i="12"/>
  <c r="F714" i="12"/>
  <c r="F715" i="12"/>
  <c r="F716" i="12"/>
  <c r="F717" i="12"/>
  <c r="F718" i="12"/>
  <c r="F719" i="12"/>
  <c r="F720" i="12"/>
  <c r="F721" i="12"/>
  <c r="M7" i="12" l="1"/>
  <c r="M6" i="12"/>
  <c r="L2" i="12" l="1"/>
  <c r="I3" i="12" l="1"/>
  <c r="L3" i="12"/>
  <c r="I2" i="12"/>
  <c r="I4" i="12" l="1"/>
  <c r="J4" i="12" s="1"/>
  <c r="J3" i="12" l="1"/>
  <c r="L10" i="12"/>
  <c r="L7" i="12"/>
  <c r="L6" i="12"/>
  <c r="J2" i="12"/>
  <c r="G10" i="3" l="1"/>
  <c r="M10" i="3" s="1"/>
  <c r="I10" i="3" l="1"/>
  <c r="O10" i="3" s="1"/>
  <c r="K10" i="3"/>
  <c r="Q10" i="3" s="1"/>
  <c r="K14" i="3" l="1"/>
  <c r="K12" i="3"/>
  <c r="K18" i="3"/>
  <c r="K16" i="3"/>
  <c r="I12" i="3" l="1"/>
  <c r="I14" i="3"/>
  <c r="I16" i="3"/>
  <c r="I18" i="3"/>
  <c r="Q18" i="3"/>
  <c r="Q16" i="3"/>
  <c r="Q14" i="3"/>
  <c r="Q12" i="3"/>
  <c r="G18" i="3"/>
  <c r="G16" i="3"/>
  <c r="M16" i="3" s="1"/>
  <c r="G14" i="3"/>
  <c r="M14" i="3" s="1"/>
  <c r="G12" i="3"/>
  <c r="O14" i="3" l="1"/>
  <c r="O18" i="3"/>
  <c r="O16" i="3"/>
  <c r="O12" i="3"/>
  <c r="M12" i="3"/>
  <c r="M1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4B90CA-1E83-49C5-B351-897895186752}" keepAlive="1" name="Query - RTO" description="Connection to the 'RTO' query in the workbook." type="5" refreshedVersion="8" background="1" saveData="1">
    <dbPr connection="Provider=Microsoft.Mashup.OleDb.1;Data Source=$Workbook$;Location=RTO;Extended Properties=&quot;&quot;" command="SELECT * FROM [RTO]"/>
  </connection>
  <connection id="2" xr16:uid="{AD0939AF-9453-4217-B709-F01DD80E16D8}" keepAlive="1" name="Query - RTO (10)" description="Connection to the 'RTO (10)' query in the workbook." type="5" refreshedVersion="0" background="1">
    <dbPr connection="Provider=Microsoft.Mashup.OleDb.1;Data Source=$Workbook$;Location=&quot;RTO (10)&quot;;Extended Properties=&quot;&quot;" command="SELECT * FROM [RTO (10)]"/>
  </connection>
  <connection id="3" xr16:uid="{2308F711-49EE-423A-91B8-C5560788957B}" keepAlive="1" name="Query - RTO (11)" description="Connection to the 'RTO (11)' query in the workbook." type="5" refreshedVersion="8" background="1" saveData="1">
    <dbPr connection="Provider=Microsoft.Mashup.OleDb.1;Data Source=$Workbook$;Location=&quot;RTO (11)&quot;;Extended Properties=&quot;&quot;" command="SELECT * FROM [RTO (11)]"/>
  </connection>
  <connection id="4" xr16:uid="{BA790697-3003-4A10-BBC6-78E67DCEB73A}" keepAlive="1" name="Query - RTO (12)" description="Connection to the 'RTO (12)' query in the workbook." type="5" refreshedVersion="0" background="1">
    <dbPr connection="Provider=Microsoft.Mashup.OleDb.1;Data Source=$Workbook$;Location=&quot;RTO (12)&quot;;Extended Properties=&quot;&quot;" command="SELECT * FROM [RTO (12)]"/>
  </connection>
  <connection id="5" xr16:uid="{EA810AE4-67B0-41ED-ABFE-7DCADA568FCD}" keepAlive="1" name="Query - RTO (13)" description="Connection to the 'RTO (13)' query in the workbook." type="5" refreshedVersion="8" background="1" saveData="1">
    <dbPr connection="Provider=Microsoft.Mashup.OleDb.1;Data Source=$Workbook$;Location=&quot;RTO (13)&quot;;Extended Properties=&quot;&quot;" command="SELECT * FROM [RTO (13)]"/>
  </connection>
  <connection id="6" xr16:uid="{A6570213-FC8A-4A52-86B4-5FE714466F70}" keepAlive="1" name="Query - RTO (14)" description="Connection to the 'RTO (14)' query in the workbook." type="5" refreshedVersion="8" background="1" saveData="1">
    <dbPr connection="Provider=Microsoft.Mashup.OleDb.1;Data Source=$Workbook$;Location=&quot;RTO (14)&quot;;Extended Properties=&quot;&quot;" command="SELECT * FROM [RTO (14)]"/>
  </connection>
  <connection id="7" xr16:uid="{53A63283-D7F8-494B-8B16-1C2B410051A7}" keepAlive="1" name="Query - RTO (15)" description="Connection to the 'RTO (15)' query in the workbook." type="5" refreshedVersion="8" background="1" saveData="1">
    <dbPr connection="Provider=Microsoft.Mashup.OleDb.1;Data Source=$Workbook$;Location=&quot;RTO (15)&quot;;Extended Properties=&quot;&quot;" command="SELECT * FROM [RTO (15)]"/>
  </connection>
  <connection id="8" xr16:uid="{CD950797-76BE-4FEB-AB34-B2317DD143E1}" keepAlive="1" name="Query - RTO (16)" description="Connection to the 'RTO (16)' query in the workbook." type="5" refreshedVersion="0" background="1">
    <dbPr connection="Provider=Microsoft.Mashup.OleDb.1;Data Source=$Workbook$;Location=&quot;RTO (16)&quot;;Extended Properties=&quot;&quot;" command="SELECT * FROM [RTO (16)]"/>
  </connection>
  <connection id="9" xr16:uid="{C7393435-AC23-4604-87B0-C1440F0CAF91}" keepAlive="1" name="Query - RTO (17)" description="Connection to the 'RTO (17)' query in the workbook." type="5" refreshedVersion="8" background="1" saveData="1">
    <dbPr connection="Provider=Microsoft.Mashup.OleDb.1;Data Source=$Workbook$;Location=&quot;RTO (17)&quot;;Extended Properties=&quot;&quot;" command="SELECT * FROM [RTO (17)]"/>
  </connection>
  <connection id="10" xr16:uid="{9F2E4FAE-7F9F-4C8D-9D53-DAE84713B445}" keepAlive="1" name="Query - RTO (2)" description="Connection to the 'RTO (2)' query in the workbook." type="5" refreshedVersion="8" background="1" saveData="1">
    <dbPr connection="Provider=Microsoft.Mashup.OleDb.1;Data Source=$Workbook$;Location=&quot;RTO (2)&quot;;Extended Properties=&quot;&quot;" command="SELECT * FROM [RTO (2)]"/>
  </connection>
  <connection id="11" xr16:uid="{F7B26CA7-4912-4388-A3EF-47733FA1CDC4}" keepAlive="1" name="Query - RTO (3)" description="Connection to the 'RTO (3)' query in the workbook." type="5" refreshedVersion="0" background="1">
    <dbPr connection="Provider=Microsoft.Mashup.OleDb.1;Data Source=$Workbook$;Location=&quot;RTO (3)&quot;;Extended Properties=&quot;&quot;" command="SELECT * FROM [RTO (3)]"/>
  </connection>
  <connection id="12" xr16:uid="{077678E6-B605-46F8-AA2D-D96DD64AD16D}" keepAlive="1" name="Query - RTO (4)" description="Connection to the 'RTO (4)' query in the workbook." type="5" refreshedVersion="8" background="1" saveData="1">
    <dbPr connection="Provider=Microsoft.Mashup.OleDb.1;Data Source=$Workbook$;Location=&quot;RTO (4)&quot;;Extended Properties=&quot;&quot;" command="SELECT * FROM [RTO (4)]"/>
  </connection>
  <connection id="13" xr16:uid="{F662F523-8604-4D14-A460-96A739316E7F}" keepAlive="1" name="Query - RTO (5)" description="Connection to the 'RTO (5)' query in the workbook." type="5" refreshedVersion="8" background="1" saveData="1">
    <dbPr connection="Provider=Microsoft.Mashup.OleDb.1;Data Source=$Workbook$;Location=&quot;RTO (5)&quot;;Extended Properties=&quot;&quot;" command="SELECT * FROM [RTO (5)]"/>
  </connection>
  <connection id="14" xr16:uid="{634319B6-72B1-4DFF-BBEA-EC799F69EBAF}" keepAlive="1" name="Query - RTO (6)" description="Connection to the 'RTO (6)' query in the workbook." type="5" refreshedVersion="8" background="1" saveData="1">
    <dbPr connection="Provider=Microsoft.Mashup.OleDb.1;Data Source=$Workbook$;Location=&quot;RTO (6)&quot;;Extended Properties=&quot;&quot;" command="SELECT * FROM [RTO (6)]"/>
  </connection>
  <connection id="15" xr16:uid="{5FDE42D5-ED76-434C-9CCD-BE0ACC5F1850}" keepAlive="1" name="Query - RTO (7)" description="Connection to the 'RTO (7)' query in the workbook." type="5" refreshedVersion="0" background="1">
    <dbPr connection="Provider=Microsoft.Mashup.OleDb.1;Data Source=$Workbook$;Location=&quot;RTO (7)&quot;;Extended Properties=&quot;&quot;" command="SELECT * FROM [RTO (7)]"/>
  </connection>
  <connection id="16" xr16:uid="{A0E22AE5-19C0-447F-AC80-30DE29E4281E}" keepAlive="1" name="Query - RTO (8)" description="Connection to the 'RTO (8)' query in the workbook." type="5" refreshedVersion="8" background="1" saveData="1">
    <dbPr connection="Provider=Microsoft.Mashup.OleDb.1;Data Source=$Workbook$;Location=&quot;RTO (8)&quot;;Extended Properties=&quot;&quot;" command="SELECT * FROM [RTO (8)]"/>
  </connection>
  <connection id="17" xr16:uid="{320EF63C-B063-40B6-AF21-3DF976DCA4EE}" keepAlive="1" name="Query - RTO (9)" description="Connection to the 'RTO (9)' query in the workbook." type="5" refreshedVersion="8" background="1" saveData="1">
    <dbPr connection="Provider=Microsoft.Mashup.OleDb.1;Data Source=$Workbook$;Location=&quot;RTO (9)&quot;;Extended Properties=&quot;&quot;" command="SELECT * FROM [RTO (9)]"/>
  </connection>
</connections>
</file>

<file path=xl/sharedStrings.xml><?xml version="1.0" encoding="utf-8"?>
<sst xmlns="http://schemas.openxmlformats.org/spreadsheetml/2006/main" count="407" uniqueCount="75">
  <si>
    <t>(a)</t>
  </si>
  <si>
    <t>(b)</t>
  </si>
  <si>
    <t>(c)</t>
  </si>
  <si>
    <t>Voltage Level</t>
  </si>
  <si>
    <t xml:space="preserve">Secondary </t>
  </si>
  <si>
    <t>Primary</t>
  </si>
  <si>
    <t>Transmission - 69kV</t>
  </si>
  <si>
    <t>Transmission - 115kV</t>
  </si>
  <si>
    <t>(d)</t>
  </si>
  <si>
    <t>New Mexico System</t>
  </si>
  <si>
    <t xml:space="preserve">Voltage </t>
  </si>
  <si>
    <t>Unit Rate</t>
  </si>
  <si>
    <t xml:space="preserve">Unit Rate  </t>
  </si>
  <si>
    <t>(d) = (b) x (c)</t>
  </si>
  <si>
    <t>Notes:</t>
  </si>
  <si>
    <t>Per twentieth revised Rate No. 18 (NM Case No. 20-00104-UT, Effective first billing cycle on or after  07/10/2021)</t>
  </si>
  <si>
    <t>Average Price</t>
  </si>
  <si>
    <r>
      <t>Factor</t>
    </r>
    <r>
      <rPr>
        <vertAlign val="superscript"/>
        <sz val="12"/>
        <rFont val="Arial"/>
        <family val="2"/>
      </rPr>
      <t>1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</si>
  <si>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</si>
  <si>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</si>
  <si>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</si>
  <si>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</si>
  <si>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</si>
  <si>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</si>
  <si>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</si>
  <si>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</si>
  <si>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</si>
  <si>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</si>
  <si>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</si>
  <si>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</si>
  <si>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</si>
  <si>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</si>
  <si>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</si>
  <si>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</si>
  <si>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</si>
  <si>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</si>
  <si>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</si>
  <si>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</si>
  <si>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</si>
  <si>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</si>
  <si>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</si>
  <si>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</si>
  <si>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 xml:space="preserve">  (1)</t>
  </si>
  <si>
    <t>(e)</t>
  </si>
  <si>
    <t>(f)</t>
  </si>
  <si>
    <t>NON-TOD Rate</t>
  </si>
  <si>
    <t>ON-PEAK Rate</t>
  </si>
  <si>
    <t>OFF-PEAK Rate</t>
  </si>
  <si>
    <t>(h)</t>
  </si>
  <si>
    <t>(g)</t>
  </si>
  <si>
    <t>(d) = (b) x (d)</t>
  </si>
  <si>
    <t>(d) = (b) x (e)</t>
  </si>
  <si>
    <t>Day of Week</t>
  </si>
  <si>
    <t>Hour</t>
  </si>
  <si>
    <t>Month</t>
  </si>
  <si>
    <t>30 Day Average</t>
  </si>
  <si>
    <t>mWh</t>
  </si>
  <si>
    <t>kWh</t>
  </si>
  <si>
    <t>OFF-Peak TOD Average</t>
  </si>
  <si>
    <t>On / Off-Peak</t>
  </si>
  <si>
    <t>REPORT_ITEM.REPORT_DATA.OPR_DATE</t>
  </si>
  <si>
    <t>ON-Peak  TOD Average</t>
  </si>
  <si>
    <t>Pricing</t>
  </si>
  <si>
    <t>Date</t>
  </si>
  <si>
    <t>For bills issued in the month of:</t>
  </si>
  <si>
    <t>Days in Cycle</t>
  </si>
  <si>
    <t>Average price included  for date range:</t>
  </si>
  <si>
    <t>EL PASO ELECTRIC COMPANY</t>
  </si>
  <si>
    <t>NEW MEXICO PURCHASE POWER FACTORS FOR QUALIFYING FACILITIES</t>
  </si>
  <si>
    <t>TO BE BILLED IN THE MONTH OF SEPTEMBER 2024 - (Average price from July 25 through August 23)*</t>
  </si>
  <si>
    <t>OCTOBER</t>
  </si>
  <si>
    <t>2024</t>
  </si>
  <si>
    <t>August</t>
  </si>
  <si>
    <t>September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</si>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</sst>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#,##0.00000_);\(#,##0.00000\)"/>
    <numFmt numFmtId="165" formatCode="#,##0.000000_);\(#,##0.000000\)"/>
    <numFmt numFmtId="166" formatCode="&quot;$&quot;#,##0.00000_);\(&quot;$&quot;#,##0.00000\)"/>
    <numFmt numFmtId="167" formatCode="#,##0.0000000_);\(#,##0.0000000\)"/>
    <numFmt numFmtId="168" formatCode="0.00000_);\(0.00000\)"/>
    <numFmt numFmtId="169" formatCode="0.000%"/>
    <numFmt numFmtId="170" formatCode="_(&quot;$&quot;* #,##0.000000_);_(&quot;$&quot;* \(#,##0.000000\);_(&quot;$&quot;* &quot;-&quot;??_);_(@_)"/>
    <numFmt numFmtId="171" formatCode="[$-F800]dddd\,\ mmmm\ dd\,\ yyyy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u/>
      <sz val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37" fontId="2" fillId="0" borderId="0" xfId="1" applyNumberFormat="1" applyFont="1"/>
    <xf numFmtId="0" fontId="3" fillId="0" borderId="0" xfId="1" applyFont="1"/>
    <xf numFmtId="0" fontId="2" fillId="0" borderId="0" xfId="1" quotePrefix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quotePrefix="1" applyFont="1"/>
    <xf numFmtId="0" fontId="1" fillId="0" borderId="0" xfId="1"/>
    <xf numFmtId="37" fontId="1" fillId="0" borderId="0" xfId="1" applyNumberFormat="1"/>
    <xf numFmtId="166" fontId="1" fillId="0" borderId="0" xfId="1" applyNumberFormat="1"/>
    <xf numFmtId="0" fontId="1" fillId="0" borderId="0" xfId="1" quotePrefix="1" applyAlignment="1">
      <alignment horizontal="center"/>
    </xf>
    <xf numFmtId="164" fontId="1" fillId="0" borderId="0" xfId="1" applyNumberFormat="1"/>
    <xf numFmtId="164" fontId="1" fillId="0" borderId="0" xfId="1" applyNumberFormat="1" applyAlignment="1">
      <alignment horizontal="center"/>
    </xf>
    <xf numFmtId="165" fontId="1" fillId="0" borderId="0" xfId="1" applyNumberFormat="1"/>
    <xf numFmtId="166" fontId="1" fillId="0" borderId="0" xfId="1" quotePrefix="1" applyNumberFormat="1"/>
    <xf numFmtId="167" fontId="1" fillId="0" borderId="0" xfId="1" applyNumberFormat="1"/>
    <xf numFmtId="168" fontId="1" fillId="0" borderId="0" xfId="1" applyNumberFormat="1"/>
    <xf numFmtId="0" fontId="3" fillId="0" borderId="0" xfId="1" applyFont="1" applyAlignment="1">
      <alignment horizontal="right"/>
    </xf>
    <xf numFmtId="37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169" fontId="2" fillId="0" borderId="0" xfId="2" applyNumberFormat="1" applyFont="1"/>
    <xf numFmtId="0" fontId="0" fillId="0" borderId="0" xfId="0" applyFill="1" applyBorder="1"/>
    <xf numFmtId="0" fontId="0" fillId="0" borderId="0" xfId="0" applyFill="1"/>
    <xf numFmtId="37" fontId="7" fillId="0" borderId="0" xfId="1" applyNumberFormat="1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left"/>
    </xf>
    <xf numFmtId="14" fontId="0" fillId="0" borderId="0" xfId="0" applyNumberFormat="1"/>
    <xf numFmtId="170" fontId="0" fillId="0" borderId="0" xfId="3" applyNumberFormat="1" applyFont="1" applyAlignment="1">
      <alignment horizontal="left"/>
    </xf>
    <xf numFmtId="0" fontId="0" fillId="0" borderId="0" xfId="0" applyNumberFormat="1" applyFill="1" applyAlignment="1">
      <alignment horizontal="center"/>
    </xf>
    <xf numFmtId="1" fontId="0" fillId="0" borderId="0" xfId="0" applyNumberFormat="1" applyFill="1"/>
    <xf numFmtId="2" fontId="0" fillId="0" borderId="0" xfId="0" applyNumberFormat="1" applyFill="1"/>
    <xf numFmtId="0" fontId="0" fillId="0" borderId="0" xfId="0" quotePrefix="1" applyFill="1" applyBorder="1"/>
    <xf numFmtId="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44" fontId="0" fillId="0" borderId="0" xfId="3" applyFont="1"/>
    <xf numFmtId="0" fontId="0" fillId="0" borderId="1" xfId="0" applyBorder="1" applyAlignment="1">
      <alignment horizontal="left"/>
    </xf>
    <xf numFmtId="44" fontId="0" fillId="0" borderId="2" xfId="3" applyFont="1" applyBorder="1" applyAlignment="1">
      <alignment horizontal="left"/>
    </xf>
    <xf numFmtId="44" fontId="0" fillId="0" borderId="3" xfId="3" applyFont="1" applyBorder="1" applyAlignment="1">
      <alignment horizontal="left"/>
    </xf>
    <xf numFmtId="1" fontId="0" fillId="0" borderId="0" xfId="3" applyNumberFormat="1" applyFont="1" applyFill="1" applyAlignment="1">
      <alignment horizontal="right"/>
    </xf>
    <xf numFmtId="165" fontId="2" fillId="0" borderId="0" xfId="1" applyNumberFormat="1" applyFont="1" applyAlignment="1">
      <alignment horizontal="center"/>
    </xf>
    <xf numFmtId="165" fontId="2" fillId="0" borderId="0" xfId="1" quotePrefix="1" applyNumberFormat="1" applyFont="1"/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0" xfId="3" applyNumberFormat="1" applyFont="1" applyFill="1" applyAlignment="1">
      <alignment horizontal="center" vertical="center"/>
    </xf>
    <xf numFmtId="44" fontId="0" fillId="0" borderId="0" xfId="3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14" fontId="8" fillId="0" borderId="0" xfId="0" applyNumberFormat="1" applyFont="1" applyAlignment="1">
      <alignment horizontal="left"/>
    </xf>
    <xf numFmtId="14" fontId="0" fillId="0" borderId="0" xfId="0" applyNumberFormat="1" applyBorder="1"/>
    <xf numFmtId="171" fontId="0" fillId="0" borderId="1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" xfId="0" applyBorder="1"/>
    <xf numFmtId="171" fontId="0" fillId="0" borderId="0" xfId="0" applyNumberFormat="1"/>
    <xf numFmtId="165" fontId="2" fillId="0" borderId="0" xfId="1" applyNumberFormat="1" applyFont="1" applyFill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</cellXfs>
  <cellStyles count="4">
    <cellStyle name="Currency" xfId="3" builtinId="4"/>
    <cellStyle name="Normal" xfId="0" builtinId="0"/>
    <cellStyle name="Normal 2" xfId="1" xr:uid="{B2CBAE2A-0D28-40A0-BF9B-1C97C87FB510}"/>
    <cellStyle name="Percent" xfId="2" builtinId="5"/>
  </cellStyles>
  <dxfs count="175"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2" formatCode="0.00"/>
      <fill>
        <patternFill patternType="none">
          <fgColor indexed="64"/>
          <bgColor auto="1"/>
        </patternFill>
      </fill>
    </dxf>
    <dxf>
      <numFmt numFmtId="171" formatCode="[$-F800]dddd\,\ mmmm\ dd\,\ yyyy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numFmt numFmtId="171" formatCode="[$-F800]dddd\,\ mmmm\ dd\,\ 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9" formatCode="m/d/yyyy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MON\Energy%20A\P%20&amp;%20G\Generation\4cwk19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UTY%202013\GAS%20DUTY%2003_MAR_2013\ACCOUNTING\GRAMS-MAR_2013_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%20Reconciliation\NM-Rate%20Case-Apr%202006\SB-Exhibits%20WP\SB-4-Fuel-Tables-June07-May08-UNIT5-W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rez1\AppData\Roaming\Hyland%20Software,%20Inc\Hyland.Canvas.Controls\checkout\201512%20CR%20SOURCES%20LOAD%20ENERGY%20EXPENSE%20AMORTIZATION%20SCH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ure_Gas_Duty_Central\GAS%20DUTY%202018\GAS%20DUTY%2006%20JUN_2018\ACCOUNTING\9.%20JE%206190%20-%20ACTUAL\JE%201806-6190%20CR%20SOURCES%20LOAD%20ENERGY%20EXPENSE%20GAS%20INVOICES%20AND%20INVOICE%20LO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NMC_CS_FIN\Financial%20Management\Accounting%20Advice\Customer%20Invoices\BNCC%20Invoices%202008\2008%2001%20Jan\Dec07%20APS%20Invoi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erred%20Fuel\2005\0507\0507%20Def_Fu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RATE_AD1\Monthly%20Closing\Deferred%20Fuel\2014\1407\1407%20Cum_Correcti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RATE_AD1\NMPRC\550\2021\July\2021%20NM%20550%20Report%20-%20Filed%20-%2007.26.20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_AD1\Monthly%20Closing\Deferred%20Fuel\2013\1302\1302%20Amortization%20Sch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iana\Allocations\IT%20Clearing%202014\IT%20Template%20-%20FinSys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UEL\2004\Texas\EXH-May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rez1\AppData\Local\Temp\201408%20CR%20SOURCES%20LOAD%20ENERGY%20EXPENSE%20AMORTIZATION%20SCH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9%20NM%20Rate%20Case\Settlement%20Rate%20Design%209-25-09%20mcarrasco%20updated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UTY%202010\GAS%20DUTY%2008_AUG_2010\Imbalance_AUGUST2010b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2015%20RATERES\NM%20PURCHASED%20POWER%20RATE%2016\2024\12%20December\12%20December%202024%20NM%20Purchase%20Power%20Factor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2015%20RATERES\NM%20PURCHASED%20POWER%20RATE%2016\2024\11%20November\11%20November%202024%20NM%20Purchase%20Power%20Factor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2015%20RATERES\NM%20PURCHASED%20POWER%20RATE%2016\2024\10%20October\10%20October%202024%20NM%20Purchase%20Power%20Factors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15%20RATERES\NM%20PURCHASED%20POWER%20RATE%2016\2024\EPE%20Website%20Files\09%20September\09%20September%202024%20NM%20PP%20Factors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enstor1b\op2f\2015%20RATERES\NM%20PURCHASED%20POWER%20RATE%2016\2024\08%20August\08%20August%202024%20NM%20Purchase%20Power%20Facto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2005\Texas\New%20Fuel\FR21-wp3%20%20Purch%20Pw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2004\Texas\New-Fuel\FR21-wp3%20%20Purch%20Pw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nnm_main\data\USER\spcd\Economic%20Models\BCNM%20Model\SJCC\SJUG%206.5%20ExtExp%201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EL\FUEL-NEW\EPEC-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2\AppData\Local\Microsoft\Windows\Temporary%20Internet%20Files\Content.IE5\ZK84I1WX\WP%20TX%20Forecasted%20Revenues%202017%20-%20Load%20Forecast%20kWh%20M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ferred%20Fuel\2004\0404\ARC102%2004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ferred%20Fuel\2007\0712\0712%20Def_Fu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"/>
      <sheetName val="Apr"/>
      <sheetName val="May"/>
      <sheetName val="Jun"/>
      <sheetName val="Aug"/>
      <sheetName val="July"/>
      <sheetName val="Dec99"/>
      <sheetName val="Nov"/>
      <sheetName val="Oct"/>
      <sheetName val="Sept"/>
      <sheetName val="Current (2)"/>
      <sheetName val="Dec"/>
      <sheetName val="Jan"/>
      <sheetName val="Feb"/>
    </sheetNames>
    <sheetDataSet>
      <sheetData sheetId="0"/>
      <sheetData sheetId="1"/>
      <sheetData sheetId="2"/>
      <sheetData sheetId="3"/>
      <sheetData sheetId="4"/>
      <sheetData sheetId="5">
        <row r="1">
          <cell r="BB1" t="str">
            <v>Four Corners Project Plant Statistics</v>
          </cell>
        </row>
        <row r="39">
          <cell r="BJ39" t="str">
            <v>4C Participants</v>
          </cell>
        </row>
        <row r="42">
          <cell r="BB42" t="str">
            <v>Four Corners Project Plant Statistics</v>
          </cell>
        </row>
        <row r="43">
          <cell r="BB43" t="str">
            <v>uly 1999</v>
          </cell>
        </row>
        <row r="44">
          <cell r="BB44" t="str">
            <v>Four Corner Fuel Allocations between Fixed (Start-Up and No Load) and Generation</v>
          </cell>
        </row>
        <row r="46">
          <cell r="BD46" t="str">
            <v>APS</v>
          </cell>
          <cell r="BE46" t="str">
            <v>EPE</v>
          </cell>
          <cell r="BF46" t="str">
            <v>PNM</v>
          </cell>
          <cell r="BG46" t="str">
            <v>SRP</v>
          </cell>
          <cell r="BH46" t="str">
            <v>SCE</v>
          </cell>
          <cell r="BI46" t="str">
            <v>TEP</v>
          </cell>
          <cell r="BJ46" t="str">
            <v>Unit 4-5</v>
          </cell>
          <cell r="BK46" t="str">
            <v>Units</v>
          </cell>
          <cell r="BL46" t="str">
            <v xml:space="preserve">Total </v>
          </cell>
        </row>
        <row r="47">
          <cell r="BB47" t="str">
            <v>Participant</v>
          </cell>
          <cell r="BC47" t="str">
            <v>%</v>
          </cell>
          <cell r="BD47">
            <v>0.15</v>
          </cell>
          <cell r="BE47">
            <v>7.0000000000000007E-2</v>
          </cell>
          <cell r="BF47">
            <v>0.13</v>
          </cell>
          <cell r="BG47">
            <v>0.1</v>
          </cell>
          <cell r="BH47">
            <v>0.48</v>
          </cell>
          <cell r="BI47">
            <v>7.0000000000000007E-2</v>
          </cell>
          <cell r="BJ47">
            <v>1</v>
          </cell>
          <cell r="BK47" t="str">
            <v>1-2-3</v>
          </cell>
          <cell r="BL47" t="str">
            <v>Plant</v>
          </cell>
        </row>
        <row r="48">
          <cell r="BB48" t="str">
            <v>Coal Burned (Tons)</v>
          </cell>
        </row>
        <row r="49">
          <cell r="BB49" t="str">
            <v>Incremental</v>
          </cell>
          <cell r="BC49" t="str">
            <v>Tons</v>
          </cell>
          <cell r="BD49">
            <v>10470</v>
          </cell>
          <cell r="BE49">
            <v>3393</v>
          </cell>
          <cell r="BF49">
            <v>21359</v>
          </cell>
          <cell r="BG49">
            <v>17640</v>
          </cell>
          <cell r="BH49">
            <v>26115</v>
          </cell>
          <cell r="BI49">
            <v>10198</v>
          </cell>
          <cell r="BJ49">
            <v>89175</v>
          </cell>
          <cell r="BK49">
            <v>25912</v>
          </cell>
          <cell r="BL49">
            <v>115087</v>
          </cell>
        </row>
        <row r="50">
          <cell r="BB50" t="str">
            <v xml:space="preserve">Contract </v>
          </cell>
          <cell r="BC50" t="str">
            <v>Tons</v>
          </cell>
          <cell r="BD50">
            <v>76791</v>
          </cell>
          <cell r="BE50">
            <v>30533</v>
          </cell>
          <cell r="BF50">
            <v>54922</v>
          </cell>
          <cell r="BG50">
            <v>41160</v>
          </cell>
          <cell r="BH50">
            <v>235030</v>
          </cell>
          <cell r="BI50">
            <v>30593</v>
          </cell>
          <cell r="BJ50">
            <v>469029</v>
          </cell>
          <cell r="BK50">
            <v>190019</v>
          </cell>
          <cell r="BL50">
            <v>659048</v>
          </cell>
        </row>
        <row r="51">
          <cell r="BB51" t="str">
            <v>Total</v>
          </cell>
          <cell r="BD51">
            <v>87261</v>
          </cell>
          <cell r="BE51">
            <v>33926</v>
          </cell>
          <cell r="BF51">
            <v>76281</v>
          </cell>
          <cell r="BG51">
            <v>58800</v>
          </cell>
          <cell r="BH51">
            <v>261145</v>
          </cell>
          <cell r="BI51">
            <v>40791</v>
          </cell>
          <cell r="BJ51">
            <v>558204</v>
          </cell>
          <cell r="BK51">
            <v>215931</v>
          </cell>
          <cell r="BL51">
            <v>774135</v>
          </cell>
        </row>
        <row r="52">
          <cell r="BB52" t="str">
            <v>Gas Burned (MCF)</v>
          </cell>
        </row>
        <row r="53">
          <cell r="BB53" t="str">
            <v>Participants % of Fixed</v>
          </cell>
          <cell r="BD53">
            <v>0.15</v>
          </cell>
          <cell r="BE53">
            <v>7.0000000000000007E-2</v>
          </cell>
          <cell r="BF53">
            <v>0.13</v>
          </cell>
          <cell r="BG53">
            <v>0.1</v>
          </cell>
          <cell r="BH53">
            <v>0.48</v>
          </cell>
          <cell r="BI53">
            <v>7.0000000000000007E-2</v>
          </cell>
          <cell r="BJ53">
            <v>1</v>
          </cell>
        </row>
        <row r="54">
          <cell r="BB54" t="str">
            <v xml:space="preserve"> Fixed (MCF)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</row>
        <row r="55">
          <cell r="BB55" t="str">
            <v xml:space="preserve"> Generation (MCF)</v>
          </cell>
          <cell r="BD55">
            <v>1151.8399999999999</v>
          </cell>
          <cell r="BE55">
            <v>447.79</v>
          </cell>
          <cell r="BF55">
            <v>1006.87</v>
          </cell>
          <cell r="BG55">
            <v>776.12</v>
          </cell>
          <cell r="BH55">
            <v>3446.97</v>
          </cell>
          <cell r="BI55">
            <v>538.41</v>
          </cell>
          <cell r="BJ55">
            <v>7368</v>
          </cell>
          <cell r="BK55" t="str">
            <v xml:space="preserve"> </v>
          </cell>
          <cell r="BL55" t="str">
            <v xml:space="preserve"> </v>
          </cell>
        </row>
        <row r="56">
          <cell r="BB56" t="str">
            <v>Total Gas Burned for Generation (MCF)</v>
          </cell>
          <cell r="BD56">
            <v>1151.8399999999999</v>
          </cell>
          <cell r="BE56">
            <v>447.79</v>
          </cell>
          <cell r="BF56">
            <v>1006.87</v>
          </cell>
          <cell r="BG56">
            <v>776.12</v>
          </cell>
          <cell r="BH56">
            <v>3446.97</v>
          </cell>
          <cell r="BI56">
            <v>538.41</v>
          </cell>
          <cell r="BJ56">
            <v>7368</v>
          </cell>
          <cell r="BK56">
            <v>32198.6</v>
          </cell>
          <cell r="BL56">
            <v>39566.6</v>
          </cell>
        </row>
        <row r="57">
          <cell r="BK57" t="str">
            <v>.</v>
          </cell>
        </row>
        <row r="58">
          <cell r="BB58" t="str">
            <v>Participant % of Common and Related</v>
          </cell>
          <cell r="BD58">
            <v>0.15</v>
          </cell>
          <cell r="BE58">
            <v>7.0000000000000007E-2</v>
          </cell>
          <cell r="BF58">
            <v>0.13</v>
          </cell>
          <cell r="BG58">
            <v>0.1</v>
          </cell>
          <cell r="BH58">
            <v>0.48</v>
          </cell>
          <cell r="BI58">
            <v>7.0000000000000007E-2</v>
          </cell>
        </row>
        <row r="59">
          <cell r="BB59" t="str">
            <v>Common and Related (MCF)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1">
          <cell r="BB61" t="str">
            <v>Total Gas to Participants (MCF)</v>
          </cell>
          <cell r="BD61">
            <v>1151.8399999999999</v>
          </cell>
          <cell r="BE61">
            <v>447.79</v>
          </cell>
          <cell r="BF61">
            <v>1006.87</v>
          </cell>
          <cell r="BG61">
            <v>776.12</v>
          </cell>
          <cell r="BH61">
            <v>3446.97</v>
          </cell>
          <cell r="BI61">
            <v>538.41</v>
          </cell>
          <cell r="BJ61">
            <v>7368</v>
          </cell>
          <cell r="BK61">
            <v>32198.6</v>
          </cell>
          <cell r="BL61">
            <v>39566.6</v>
          </cell>
        </row>
        <row r="62">
          <cell r="BB62" t="str">
            <v>Fuel Burned (MMBTU)</v>
          </cell>
        </row>
        <row r="63">
          <cell r="BB63" t="str">
            <v>Incremental Coal</v>
          </cell>
          <cell r="BD63">
            <v>185318.8</v>
          </cell>
          <cell r="BE63">
            <v>60038.9</v>
          </cell>
          <cell r="BF63">
            <v>377995.6</v>
          </cell>
          <cell r="BG63">
            <v>312180.2</v>
          </cell>
          <cell r="BH63">
            <v>462160.6</v>
          </cell>
          <cell r="BI63">
            <v>180473.2</v>
          </cell>
          <cell r="BJ63">
            <v>1578167.3</v>
          </cell>
          <cell r="BK63">
            <v>458486</v>
          </cell>
          <cell r="BL63">
            <v>2036653.3</v>
          </cell>
        </row>
        <row r="64">
          <cell r="BB64" t="str">
            <v>Contract Coal</v>
          </cell>
          <cell r="BD64">
            <v>1359004.8</v>
          </cell>
          <cell r="BE64">
            <v>540350.30000000005</v>
          </cell>
          <cell r="BF64">
            <v>971988.7</v>
          </cell>
          <cell r="BG64">
            <v>728420.5</v>
          </cell>
          <cell r="BH64">
            <v>4159445.5</v>
          </cell>
          <cell r="BI64">
            <v>541419.69999999995</v>
          </cell>
          <cell r="BJ64">
            <v>8300629.5</v>
          </cell>
          <cell r="BK64">
            <v>3362230.7</v>
          </cell>
          <cell r="BL64">
            <v>11662860.199999999</v>
          </cell>
        </row>
        <row r="65">
          <cell r="BB65" t="str">
            <v>Total Coal</v>
          </cell>
          <cell r="BD65">
            <v>1544323.6</v>
          </cell>
          <cell r="BE65">
            <v>600389.20000000007</v>
          </cell>
          <cell r="BF65">
            <v>1349984.2999999998</v>
          </cell>
          <cell r="BG65">
            <v>1040600.7</v>
          </cell>
          <cell r="BH65">
            <v>4621606.0999999996</v>
          </cell>
          <cell r="BI65">
            <v>721892.89999999991</v>
          </cell>
          <cell r="BJ65">
            <v>9878796.8000000007</v>
          </cell>
          <cell r="BK65">
            <v>3820716.7</v>
          </cell>
          <cell r="BL65">
            <v>13699513.5</v>
          </cell>
        </row>
        <row r="67">
          <cell r="BB67" t="str">
            <v>Gas for Generation</v>
          </cell>
          <cell r="BC67">
            <v>1.0070000000000001</v>
          </cell>
          <cell r="BD67">
            <v>1159.9000000000005</v>
          </cell>
          <cell r="BE67">
            <v>450.9</v>
          </cell>
          <cell r="BF67">
            <v>1013.9</v>
          </cell>
          <cell r="BG67">
            <v>781.6</v>
          </cell>
          <cell r="BH67">
            <v>3471.1</v>
          </cell>
          <cell r="BI67">
            <v>542.20000000000005</v>
          </cell>
          <cell r="BJ67">
            <v>7419.6</v>
          </cell>
          <cell r="BK67">
            <v>32424</v>
          </cell>
          <cell r="BL67">
            <v>39843.599999999999</v>
          </cell>
        </row>
        <row r="68">
          <cell r="BB68" t="str">
            <v>Total Gas</v>
          </cell>
          <cell r="BD68">
            <v>1159.9000000000005</v>
          </cell>
          <cell r="BE68">
            <v>450.9</v>
          </cell>
          <cell r="BF68">
            <v>1013.9</v>
          </cell>
          <cell r="BG68">
            <v>781.6</v>
          </cell>
          <cell r="BH68">
            <v>3471.1</v>
          </cell>
          <cell r="BI68">
            <v>542.20000000000005</v>
          </cell>
          <cell r="BJ68">
            <v>7419.6</v>
          </cell>
          <cell r="BK68">
            <v>32424</v>
          </cell>
          <cell r="BL68">
            <v>39843.599999999999</v>
          </cell>
        </row>
        <row r="69">
          <cell r="BB69" t="str">
            <v>Fuel Cost (Dollars)</v>
          </cell>
        </row>
        <row r="70">
          <cell r="BB70" t="str">
            <v>Incremental Coal</v>
          </cell>
          <cell r="BD70">
            <v>126057.93</v>
          </cell>
          <cell r="BE70">
            <v>40839.769999999997</v>
          </cell>
          <cell r="BF70">
            <v>257120.91</v>
          </cell>
          <cell r="BG70">
            <v>212351.81</v>
          </cell>
          <cell r="BH70">
            <v>314371.78999999998</v>
          </cell>
          <cell r="BI70">
            <v>122761.82</v>
          </cell>
          <cell r="BJ70">
            <v>1073504.03</v>
          </cell>
          <cell r="BK70">
            <v>311872.26</v>
          </cell>
          <cell r="BL70">
            <v>1385376.29</v>
          </cell>
        </row>
        <row r="71">
          <cell r="BB71" t="str">
            <v>Contract Coal</v>
          </cell>
          <cell r="BD71">
            <v>4986313.22</v>
          </cell>
          <cell r="BE71">
            <v>570688.72</v>
          </cell>
          <cell r="BF71">
            <v>1026561.82</v>
          </cell>
          <cell r="BG71">
            <v>769318.28</v>
          </cell>
          <cell r="BH71">
            <v>4392981.05</v>
          </cell>
          <cell r="BI71">
            <v>571818.16</v>
          </cell>
          <cell r="BJ71">
            <v>12317681.25</v>
          </cell>
          <cell r="BK71">
            <v>3551005.96</v>
          </cell>
          <cell r="BL71">
            <v>15868687.210000001</v>
          </cell>
        </row>
        <row r="72">
          <cell r="BB72" t="str">
            <v>Total Coal</v>
          </cell>
          <cell r="BD72">
            <v>5112371.1499999994</v>
          </cell>
          <cell r="BE72">
            <v>611528.49</v>
          </cell>
          <cell r="BF72">
            <v>1283682.73</v>
          </cell>
          <cell r="BG72">
            <v>981670.09000000008</v>
          </cell>
          <cell r="BH72">
            <v>4707352.84</v>
          </cell>
          <cell r="BI72">
            <v>694579.98</v>
          </cell>
          <cell r="BJ72">
            <v>13391185.279999999</v>
          </cell>
          <cell r="BK72">
            <v>3862878.2199999997</v>
          </cell>
          <cell r="BL72">
            <v>17254063.5</v>
          </cell>
        </row>
        <row r="74">
          <cell r="BB74" t="str">
            <v>Gas for Generation</v>
          </cell>
          <cell r="BD74">
            <v>3179.09</v>
          </cell>
          <cell r="BE74">
            <v>1235.9000000000001</v>
          </cell>
          <cell r="BF74">
            <v>2778.96</v>
          </cell>
          <cell r="BG74">
            <v>2142.09</v>
          </cell>
          <cell r="BH74">
            <v>9513.6299999999992</v>
          </cell>
          <cell r="BI74">
            <v>1486.01</v>
          </cell>
          <cell r="BJ74">
            <v>20335.679999999997</v>
          </cell>
          <cell r="BK74">
            <v>88868.13</v>
          </cell>
          <cell r="BL74">
            <v>109203.81</v>
          </cell>
        </row>
        <row r="75">
          <cell r="BB75" t="str">
            <v>Common and Related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BB76" t="str">
            <v>Total Gas</v>
          </cell>
          <cell r="BD76">
            <v>3179.09</v>
          </cell>
          <cell r="BE76">
            <v>1235.9000000000001</v>
          </cell>
          <cell r="BF76">
            <v>2778.96</v>
          </cell>
          <cell r="BG76">
            <v>2142.09</v>
          </cell>
          <cell r="BH76">
            <v>9513.6299999999992</v>
          </cell>
          <cell r="BI76">
            <v>1486.01</v>
          </cell>
          <cell r="BJ76">
            <v>20335.679999999997</v>
          </cell>
          <cell r="BK76">
            <v>88868.13</v>
          </cell>
          <cell r="BL76">
            <v>109203.81</v>
          </cell>
        </row>
        <row r="80">
          <cell r="BB80" t="str">
            <v xml:space="preserve"> </v>
          </cell>
        </row>
        <row r="81">
          <cell r="BB81" t="str">
            <v xml:space="preserve"> </v>
          </cell>
        </row>
        <row r="85">
          <cell r="BB85" t="str">
            <v xml:space="preserve">BASIC DATA FOR </v>
          </cell>
          <cell r="BD85" t="str">
            <v>uly 1999</v>
          </cell>
        </row>
        <row r="87">
          <cell r="BE87" t="str">
            <v>Agreement # 1</v>
          </cell>
          <cell r="BG87" t="str">
            <v>Agreement # 2</v>
          </cell>
          <cell r="BI87" t="str">
            <v>Total</v>
          </cell>
        </row>
        <row r="88">
          <cell r="BE88" t="str">
            <v>-</v>
          </cell>
          <cell r="BG88" t="str">
            <v>-</v>
          </cell>
          <cell r="BI88" t="str">
            <v>-</v>
          </cell>
        </row>
        <row r="89">
          <cell r="BB89" t="str">
            <v>MMBTU from Utah Invoice WKSHT B</v>
          </cell>
          <cell r="BE89">
            <v>3820716.7</v>
          </cell>
          <cell r="BG89">
            <v>9878796.8000000007</v>
          </cell>
          <cell r="BI89">
            <v>13699513.5</v>
          </cell>
        </row>
        <row r="90">
          <cell r="BB90" t="str">
            <v>Dollars from Utah Invoice WKSHT B</v>
          </cell>
          <cell r="BE90">
            <v>4886580.88</v>
          </cell>
          <cell r="BG90">
            <v>12367482.620000001</v>
          </cell>
          <cell r="BI90">
            <v>17254063.5</v>
          </cell>
        </row>
        <row r="91">
          <cell r="BB91" t="str">
            <v>Tons from Utah Invoice WKSHT B</v>
          </cell>
          <cell r="BE91">
            <v>215931</v>
          </cell>
          <cell r="BG91">
            <v>558204</v>
          </cell>
          <cell r="BI91">
            <v>774135</v>
          </cell>
        </row>
        <row r="93">
          <cell r="BH93" t="str">
            <v>INV CHECK -&gt;</v>
          </cell>
          <cell r="BI93">
            <v>17254063.5</v>
          </cell>
        </row>
        <row r="96">
          <cell r="BB96" t="str">
            <v>FOB Price:   Average $/Ton</v>
          </cell>
          <cell r="BE96">
            <v>22.288184000000001</v>
          </cell>
        </row>
        <row r="97">
          <cell r="BB97" t="str">
            <v xml:space="preserve">             Average c/MMBTU</v>
          </cell>
          <cell r="BE97">
            <v>125.94654199999999</v>
          </cell>
        </row>
        <row r="100">
          <cell r="BE100" t="str">
            <v>MMBTU</v>
          </cell>
          <cell r="BG100" t="str">
            <v>Tons</v>
          </cell>
          <cell r="BI100" t="str">
            <v>$</v>
          </cell>
        </row>
        <row r="101">
          <cell r="BB101" t="str">
            <v>For Unit 4 &amp; Unit 5 total</v>
          </cell>
          <cell r="BE101" t="str">
            <v>-</v>
          </cell>
          <cell r="BG101" t="str">
            <v>-</v>
          </cell>
          <cell r="BI101" t="str">
            <v>-</v>
          </cell>
        </row>
        <row r="102">
          <cell r="BB102" t="str">
            <v xml:space="preserve">Coal Fuel Burned: </v>
          </cell>
          <cell r="BE102">
            <v>9878796.8000000007</v>
          </cell>
          <cell r="BG102">
            <v>558204</v>
          </cell>
          <cell r="BI102">
            <v>10013628.01</v>
          </cell>
        </row>
        <row r="103">
          <cell r="BB103" t="str">
            <v>Residual Waste</v>
          </cell>
          <cell r="BI103">
            <v>29500.34</v>
          </cell>
        </row>
        <row r="104">
          <cell r="BB104" t="str">
            <v>Coal Handling :</v>
          </cell>
          <cell r="BI104">
            <v>485915.81</v>
          </cell>
        </row>
        <row r="105">
          <cell r="BB105" t="str">
            <v>For  4C Common:</v>
          </cell>
        </row>
        <row r="106">
          <cell r="BB106" t="str">
            <v>Coal Handling :</v>
          </cell>
          <cell r="BD106">
            <v>54589.17</v>
          </cell>
          <cell r="BE106" t="str">
            <v>x .7242</v>
          </cell>
          <cell r="BI106">
            <v>39533.480000000003</v>
          </cell>
        </row>
        <row r="107">
          <cell r="BG107" t="str">
            <v>Total Coal Expense</v>
          </cell>
          <cell r="BI107">
            <v>10568577.640000001</v>
          </cell>
        </row>
        <row r="113">
          <cell r="BB113" t="str">
            <v>Coal Burned:   $/Ton</v>
          </cell>
          <cell r="BE113">
            <v>7.0822999999999997E-2</v>
          </cell>
        </row>
        <row r="114">
          <cell r="BB114" t="str">
            <v>Coal Burned:   c/MMBTU</v>
          </cell>
          <cell r="BE114">
            <v>0.40018500000000001</v>
          </cell>
        </row>
        <row r="115">
          <cell r="BB115" t="str">
            <v>Coal Burned:   Mills/Kwh</v>
          </cell>
          <cell r="BE115">
            <v>5.0486000000000003E-2</v>
          </cell>
        </row>
        <row r="117">
          <cell r="BB117" t="str">
            <v>GAS BURNED:</v>
          </cell>
          <cell r="BE117" t="str">
            <v>MMBTU</v>
          </cell>
          <cell r="BG117" t="str">
            <v>Mcf</v>
          </cell>
          <cell r="BI117" t="str">
            <v>$</v>
          </cell>
        </row>
        <row r="118">
          <cell r="BE118" t="str">
            <v>-</v>
          </cell>
          <cell r="BG118" t="str">
            <v>-</v>
          </cell>
          <cell r="BI118" t="str">
            <v>-</v>
          </cell>
        </row>
        <row r="119">
          <cell r="BE119">
            <v>7419.6</v>
          </cell>
          <cell r="BG119">
            <v>7368</v>
          </cell>
          <cell r="BI119">
            <v>20335.679999999997</v>
          </cell>
        </row>
        <row r="122">
          <cell r="BB122" t="str">
            <v>Gas Burned:    c/Mcf   (FOB &amp; Burned)</v>
          </cell>
          <cell r="BE122">
            <v>276</v>
          </cell>
        </row>
        <row r="123">
          <cell r="BB123" t="str">
            <v xml:space="preserve">               c/MMBTU (FOB &amp; Burned)</v>
          </cell>
          <cell r="BE123">
            <v>274.08054299999998</v>
          </cell>
        </row>
        <row r="124">
          <cell r="BB124" t="str">
            <v xml:space="preserve">               Mills/Kwh</v>
          </cell>
          <cell r="BE124">
            <v>2.597E-2</v>
          </cell>
        </row>
        <row r="125">
          <cell r="BG125" t="str">
            <v>MMBTU</v>
          </cell>
          <cell r="BI125" t="str">
            <v>$</v>
          </cell>
        </row>
        <row r="126">
          <cell r="BG126" t="str">
            <v>-</v>
          </cell>
          <cell r="BI126" t="str">
            <v>-</v>
          </cell>
        </row>
        <row r="127">
          <cell r="BB127" t="str">
            <v>Total Fuel Burned</v>
          </cell>
          <cell r="BG127">
            <v>9886216.4000000004</v>
          </cell>
          <cell r="BI127">
            <v>20335.679999999997</v>
          </cell>
        </row>
        <row r="128">
          <cell r="BB128" t="str">
            <v>Total Fuel Burned  c/MMBTU</v>
          </cell>
          <cell r="BI128">
            <v>0.20569699999999999</v>
          </cell>
        </row>
        <row r="129">
          <cell r="BB129" t="str">
            <v>Total Fuel Burned  MILLS/KWH</v>
          </cell>
          <cell r="BI129">
            <v>2.597E-2</v>
          </cell>
        </row>
        <row r="132">
          <cell r="BB132" t="str">
            <v>Net Adjusted Participation   (Mwh)</v>
          </cell>
          <cell r="BD132">
            <v>783058.36240999994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Budget 1"/>
      <sheetName val="CRITERIA1"/>
      <sheetName val="sheet1"/>
    </sheetNames>
    <sheetDataSet>
      <sheetData sheetId="0" refreshError="1"/>
      <sheetData sheetId="1" refreshError="1"/>
      <sheetData sheetId="2" refreshError="1">
        <row r="2">
          <cell r="B2" t="str">
            <v>EPE Set of Books</v>
          </cell>
        </row>
        <row r="13">
          <cell r="B13" t="str">
            <v>EPE 2002 BUDGET</v>
          </cell>
        </row>
        <row r="14">
          <cell r="B14" t="str">
            <v>EPE BUDGETING</v>
          </cell>
        </row>
        <row r="16">
          <cell r="B16" t="str">
            <v>USD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a.DECRIPTION-NOTES"/>
      <sheetName val="1b.PATHING RECEIPT MAPS"/>
      <sheetName val="      "/>
      <sheetName val="2a.GENERAL and PPA INPUT"/>
      <sheetName val="2b.INTER CAPACITY-RESERV INPUT"/>
      <sheetName val="2c.INTER SHRINKAGE INPUT"/>
      <sheetName val="2d.INTER MAINLINE INPUT"/>
      <sheetName val="2e.INTRA INPUT"/>
      <sheetName val="2f.Gas Storage INPUT"/>
      <sheetName val="2g.GRAMS Change Log"/>
      <sheetName val=" "/>
      <sheetName val="3a.iPYRAMID GAS PRICE CALC"/>
      <sheetName val="3b.PYRAMID PIPELINE CAP CHECK"/>
      <sheetName val="  _"/>
      <sheetName val="4a.IFERC, GDA INDEX PRICE SUM"/>
      <sheetName val="4bb.INTER PRICE DTH SUPPLIER"/>
      <sheetName val="4b.INTER PRICE DTH SUPPLIER CHK"/>
      <sheetName val="4c.FDD-SUPPLR RECEIPT PRICE DTH"/>
      <sheetName val="4d.FDD-SUPPLR DELIVERED DTH"/>
      <sheetName val="4e.INTER DAILY PRICE DTH PLANT"/>
      <sheetName val="4f.DLVRD PRICE SUMMARY"/>
      <sheetName val="______"/>
      <sheetName val="5a.INTRA INDEX PRICE SUMMARY"/>
      <sheetName val="5b. INTRASTATE DETAIL-VOL-EXP"/>
      <sheetName val="     "/>
      <sheetName val="6.ZaiNet DATA"/>
      <sheetName val="    "/>
      <sheetName val="7.MONTHLY IMBALANCE"/>
      <sheetName val="       _"/>
      <sheetName val="8.Storage DAILY LOG "/>
      <sheetName val="_____"/>
      <sheetName val="9.DAILY EMAIL"/>
      <sheetName val="9.a  86C Tiie OUT"/>
      <sheetName val="9.b Invoice TieOuts"/>
      <sheetName val="   "/>
      <sheetName val="10. Gas Estimate FA-New"/>
      <sheetName val="10. Gas Estimate JE 6191"/>
      <sheetName val="10. Gas Estimate FA"/>
      <sheetName val="10a.GAS INVOICE REVIEW"/>
      <sheetName val="Suppliers"/>
      <sheetName val="10aa.Base GAS Price Monthly Sum"/>
      <sheetName val="10b.INTRASTATE INVOICE TIE OUT"/>
      <sheetName val="10c.Invoice Check Summary"/>
      <sheetName val="10d.STORAGE INVOICE REVIEW"/>
      <sheetName val="____"/>
      <sheetName val="A-INTER MAINLINE, GRT CALC"/>
      <sheetName val="B-INTER SHRINKAGE CALC"/>
      <sheetName val="A-B EXAMPLE MATRIX"/>
      <sheetName val="C-INTER NM TAX MATRIX"/>
      <sheetName val="D-INTER PYRA-LUNA-AFTON PPA$"/>
      <sheetName val="E-INTRA FL$ AND DLVRD$ CALC"/>
      <sheetName val="&lt;&lt;&lt;&lt;&gt;&gt;&gt;&gt;"/>
      <sheetName val="11. FERC BREKOUT"/>
      <sheetName val="AA-RECEIPT INDEX,FIX MIX"/>
      <sheetName val="BB-DELIVERY MTC MIX"/>
      <sheetName val="CC-RECEIPT MTC MIX"/>
      <sheetName val="DD-BASE PRICE BY RECIPT"/>
      <sheetName val="Suppliers TEST"/>
    </sheetNames>
    <sheetDataSet>
      <sheetData sheetId="0"/>
      <sheetData sheetId="1">
        <row r="1">
          <cell r="A1" t="str">
            <v>EL PASO ELECTRIC COMPANY</v>
          </cell>
        </row>
      </sheetData>
      <sheetData sheetId="2"/>
      <sheetData sheetId="3"/>
      <sheetData sheetId="4">
        <row r="5">
          <cell r="C5">
            <v>41334</v>
          </cell>
        </row>
      </sheetData>
      <sheetData sheetId="5"/>
      <sheetData sheetId="6">
        <row r="30">
          <cell r="Y30">
            <v>2.1999999999999999E-2</v>
          </cell>
        </row>
      </sheetData>
      <sheetData sheetId="7"/>
      <sheetData sheetId="8"/>
      <sheetData sheetId="9">
        <row r="23">
          <cell r="W23">
            <v>41334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41334</v>
          </cell>
        </row>
      </sheetData>
      <sheetData sheetId="29"/>
      <sheetData sheetId="30">
        <row r="22">
          <cell r="O22">
            <v>164423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12">
          <cell r="W112" t="str">
            <v>ESTIMATE</v>
          </cell>
        </row>
      </sheetData>
      <sheetData sheetId="42">
        <row r="112">
          <cell r="W112" t="str">
            <v>ESTIMATE</v>
          </cell>
        </row>
        <row r="113">
          <cell r="W113" t="str">
            <v>FINAL</v>
          </cell>
        </row>
      </sheetData>
      <sheetData sheetId="43">
        <row r="112">
          <cell r="W112" t="str">
            <v>ESTIMATE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-4-PUBLIC"/>
      <sheetName val="SB-4 CONF"/>
      <sheetName val="SB-4 b"/>
      <sheetName val="Budget-Summary 1"/>
      <sheetName val="Budget-Summary 2"/>
      <sheetName val="Table 1"/>
      <sheetName val="TABLE 2-STATION GEN"/>
      <sheetName val="TABLE 3-PP"/>
      <sheetName val="TABLE 4-OPP SALES"/>
      <sheetName val="TABLE 5- PV UNIT Expenses"/>
      <sheetName val="Notes"/>
      <sheetName val="BUDGET-TOTAL.TPL"/>
      <sheetName val="Gas Price Impact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>
        <row r="1">
          <cell r="A1" t="str">
            <v>RunId</v>
          </cell>
          <cell r="B1" t="str">
            <v>Year</v>
          </cell>
          <cell r="C1" t="str">
            <v>Month</v>
          </cell>
          <cell r="D1" t="str">
            <v>Plant</v>
          </cell>
          <cell r="E1" t="str">
            <v>UnitNum</v>
          </cell>
          <cell r="F1" t="str">
            <v>Purch</v>
          </cell>
          <cell r="G1" t="str">
            <v>Sale</v>
          </cell>
          <cell r="H1" t="str">
            <v>ReceiptsFuelCost: ($)</v>
          </cell>
          <cell r="I1" t="str">
            <v>VarOMCost: ($)</v>
          </cell>
          <cell r="J1" t="str">
            <v>MaxCap: (MW)</v>
          </cell>
          <cell r="K1" t="str">
            <v>UnitGeneration: (MWH)</v>
          </cell>
          <cell r="L1" t="str">
            <v>FuelHeatConsumpByUnit: (MBTU)</v>
          </cell>
          <cell r="M1" t="str">
            <v>HandlingCost: (K$)</v>
          </cell>
          <cell r="N1" t="str">
            <v>PurchEnergyByComp: (MWH)</v>
          </cell>
          <cell r="O1" t="str">
            <v>PurchCap: (MW)</v>
          </cell>
          <cell r="P1" t="str">
            <v>PurchEnergyCost: ($)</v>
          </cell>
          <cell r="Q1" t="str">
            <v>SaleEnergyByComp: (MWH)</v>
          </cell>
          <cell r="R1" t="str">
            <v>SaleCap: (MW)</v>
          </cell>
          <cell r="S1" t="str">
            <v>SaleEnergyCost: ($)</v>
          </cell>
          <cell r="T1" t="str">
            <v>SaleEnergyProdCost: ($)</v>
          </cell>
          <cell r="U1" t="str">
            <v>SaleEnergyMarkup: ($)</v>
          </cell>
          <cell r="V1" t="str">
            <v>Emergency: (GWH)</v>
          </cell>
          <cell r="W1" t="str">
            <v>EmergencyCost: (K$)</v>
          </cell>
        </row>
        <row r="2">
          <cell r="A2" t="str">
            <v>NM1</v>
          </cell>
          <cell r="B2">
            <v>2007</v>
          </cell>
          <cell r="C2">
            <v>6</v>
          </cell>
          <cell r="M2">
            <v>47.02</v>
          </cell>
          <cell r="V2">
            <v>0.02</v>
          </cell>
          <cell r="W2">
            <v>5.53</v>
          </cell>
        </row>
        <row r="3">
          <cell r="A3" t="str">
            <v>NM1</v>
          </cell>
          <cell r="B3">
            <v>2007</v>
          </cell>
          <cell r="C3">
            <v>6</v>
          </cell>
          <cell r="G3" t="str">
            <v>LOSS-OTH</v>
          </cell>
          <cell r="Q3">
            <v>1629</v>
          </cell>
          <cell r="R3">
            <v>3</v>
          </cell>
        </row>
        <row r="4">
          <cell r="A4" t="str">
            <v>NM1</v>
          </cell>
          <cell r="B4">
            <v>2007</v>
          </cell>
          <cell r="C4">
            <v>6</v>
          </cell>
          <cell r="G4" t="str">
            <v>OPP SAL2</v>
          </cell>
          <cell r="Q4">
            <v>7027.76</v>
          </cell>
          <cell r="R4">
            <v>400</v>
          </cell>
          <cell r="S4">
            <v>550615.93999999994</v>
          </cell>
          <cell r="T4">
            <v>504827.19</v>
          </cell>
          <cell r="U4">
            <v>45788.73</v>
          </cell>
        </row>
        <row r="5">
          <cell r="A5" t="str">
            <v>NM1</v>
          </cell>
          <cell r="B5">
            <v>2007</v>
          </cell>
          <cell r="C5">
            <v>6</v>
          </cell>
          <cell r="F5" t="str">
            <v>OPP SAL2</v>
          </cell>
          <cell r="O5">
            <v>400</v>
          </cell>
        </row>
        <row r="6">
          <cell r="A6" t="str">
            <v>NM1</v>
          </cell>
          <cell r="B6">
            <v>2007</v>
          </cell>
          <cell r="C6">
            <v>6</v>
          </cell>
          <cell r="F6" t="str">
            <v>TIELINES</v>
          </cell>
          <cell r="N6">
            <v>33683.83</v>
          </cell>
          <cell r="P6">
            <v>1765042.88</v>
          </cell>
        </row>
        <row r="7">
          <cell r="A7" t="str">
            <v>NM1</v>
          </cell>
          <cell r="B7">
            <v>2007</v>
          </cell>
          <cell r="C7">
            <v>6</v>
          </cell>
          <cell r="F7" t="str">
            <v>WIND</v>
          </cell>
          <cell r="N7">
            <v>237.6</v>
          </cell>
          <cell r="O7">
            <v>1.32</v>
          </cell>
          <cell r="P7">
            <v>326.24</v>
          </cell>
        </row>
        <row r="8">
          <cell r="A8" t="str">
            <v>NM1</v>
          </cell>
          <cell r="B8">
            <v>2007</v>
          </cell>
          <cell r="C8">
            <v>6</v>
          </cell>
          <cell r="D8" t="str">
            <v>COPPER</v>
          </cell>
          <cell r="E8">
            <v>1</v>
          </cell>
          <cell r="H8">
            <v>33941.620000000003</v>
          </cell>
          <cell r="I8">
            <v>951.43</v>
          </cell>
          <cell r="J8">
            <v>62</v>
          </cell>
          <cell r="K8">
            <v>210.74</v>
          </cell>
          <cell r="L8">
            <v>3845.67</v>
          </cell>
        </row>
        <row r="9">
          <cell r="A9" t="str">
            <v>NM1</v>
          </cell>
          <cell r="B9">
            <v>2007</v>
          </cell>
          <cell r="C9">
            <v>6</v>
          </cell>
          <cell r="D9" t="str">
            <v>FOUR COR</v>
          </cell>
          <cell r="E9">
            <v>4</v>
          </cell>
          <cell r="H9">
            <v>531294.06000000006</v>
          </cell>
          <cell r="I9">
            <v>40841.129999999997</v>
          </cell>
          <cell r="J9">
            <v>52</v>
          </cell>
          <cell r="K9">
            <v>36304.49</v>
          </cell>
          <cell r="L9">
            <v>357533</v>
          </cell>
        </row>
        <row r="10">
          <cell r="A10" t="str">
            <v>NM1</v>
          </cell>
          <cell r="B10">
            <v>2007</v>
          </cell>
          <cell r="C10">
            <v>6</v>
          </cell>
          <cell r="D10" t="str">
            <v>FOUR COR</v>
          </cell>
          <cell r="E10">
            <v>5</v>
          </cell>
          <cell r="H10">
            <v>517365.48</v>
          </cell>
          <cell r="I10">
            <v>39649.339999999997</v>
          </cell>
          <cell r="J10">
            <v>52</v>
          </cell>
          <cell r="K10">
            <v>35245.089999999997</v>
          </cell>
          <cell r="L10">
            <v>347353.78</v>
          </cell>
        </row>
        <row r="11">
          <cell r="A11" t="str">
            <v>NM1</v>
          </cell>
          <cell r="B11">
            <v>2007</v>
          </cell>
          <cell r="C11">
            <v>6</v>
          </cell>
          <cell r="D11" t="str">
            <v>NEWMAN</v>
          </cell>
          <cell r="E11">
            <v>1</v>
          </cell>
          <cell r="H11">
            <v>1683620.2</v>
          </cell>
          <cell r="I11">
            <v>13403.34</v>
          </cell>
          <cell r="J11">
            <v>74</v>
          </cell>
          <cell r="K11">
            <v>15381.55</v>
          </cell>
          <cell r="L11">
            <v>190245.54</v>
          </cell>
        </row>
        <row r="12">
          <cell r="A12" t="str">
            <v>NM1</v>
          </cell>
          <cell r="B12">
            <v>2007</v>
          </cell>
          <cell r="C12">
            <v>6</v>
          </cell>
          <cell r="D12" t="str">
            <v>NEWMAN</v>
          </cell>
          <cell r="E12">
            <v>2</v>
          </cell>
          <cell r="H12">
            <v>1754562.31</v>
          </cell>
          <cell r="I12">
            <v>14582.25</v>
          </cell>
          <cell r="J12">
            <v>76</v>
          </cell>
          <cell r="K12">
            <v>16740.68</v>
          </cell>
          <cell r="L12">
            <v>197851.87</v>
          </cell>
        </row>
        <row r="13">
          <cell r="A13" t="str">
            <v>NM1</v>
          </cell>
          <cell r="B13">
            <v>2007</v>
          </cell>
          <cell r="C13">
            <v>6</v>
          </cell>
          <cell r="D13" t="str">
            <v>NEWMAN</v>
          </cell>
          <cell r="E13">
            <v>3</v>
          </cell>
          <cell r="H13">
            <v>2129377.4</v>
          </cell>
          <cell r="I13">
            <v>18842.54</v>
          </cell>
          <cell r="J13">
            <v>97</v>
          </cell>
          <cell r="K13">
            <v>21623.53</v>
          </cell>
          <cell r="L13">
            <v>240349.55</v>
          </cell>
        </row>
        <row r="14">
          <cell r="A14" t="str">
            <v>NM1</v>
          </cell>
          <cell r="B14">
            <v>2007</v>
          </cell>
          <cell r="C14">
            <v>6</v>
          </cell>
          <cell r="D14" t="str">
            <v>NEWMAN</v>
          </cell>
          <cell r="E14">
            <v>4</v>
          </cell>
          <cell r="H14">
            <v>7128573</v>
          </cell>
          <cell r="I14">
            <v>64913.79</v>
          </cell>
          <cell r="J14">
            <v>207</v>
          </cell>
          <cell r="K14">
            <v>74494.5</v>
          </cell>
          <cell r="L14">
            <v>810908.16000000003</v>
          </cell>
        </row>
        <row r="15">
          <cell r="A15" t="str">
            <v>NM1</v>
          </cell>
          <cell r="B15">
            <v>2007</v>
          </cell>
          <cell r="C15">
            <v>6</v>
          </cell>
          <cell r="D15" t="str">
            <v>NEWMAN</v>
          </cell>
          <cell r="E15">
            <v>5</v>
          </cell>
          <cell r="H15">
            <v>7490039</v>
          </cell>
          <cell r="I15">
            <v>114914.34</v>
          </cell>
          <cell r="J15">
            <v>288</v>
          </cell>
          <cell r="K15">
            <v>103222.42</v>
          </cell>
          <cell r="L15">
            <v>867907.19</v>
          </cell>
        </row>
        <row r="16">
          <cell r="A16" t="str">
            <v>NM1</v>
          </cell>
          <cell r="B16">
            <v>2007</v>
          </cell>
          <cell r="C16">
            <v>6</v>
          </cell>
          <cell r="D16" t="str">
            <v>PALO VER</v>
          </cell>
          <cell r="E16">
            <v>1</v>
          </cell>
          <cell r="H16">
            <v>674861.19</v>
          </cell>
          <cell r="J16">
            <v>211</v>
          </cell>
          <cell r="K16">
            <v>147514.32999999999</v>
          </cell>
          <cell r="L16">
            <v>1503170.75</v>
          </cell>
        </row>
        <row r="17">
          <cell r="A17" t="str">
            <v>NM1</v>
          </cell>
          <cell r="B17">
            <v>2007</v>
          </cell>
          <cell r="C17">
            <v>6</v>
          </cell>
          <cell r="D17" t="str">
            <v>PALO VER</v>
          </cell>
          <cell r="E17">
            <v>2</v>
          </cell>
          <cell r="H17">
            <v>641814.81000000006</v>
          </cell>
          <cell r="J17">
            <v>211</v>
          </cell>
          <cell r="K17">
            <v>146450.89000000001</v>
          </cell>
          <cell r="L17">
            <v>1492334.5</v>
          </cell>
        </row>
        <row r="18">
          <cell r="A18" t="str">
            <v>NM1</v>
          </cell>
          <cell r="B18">
            <v>2007</v>
          </cell>
          <cell r="C18">
            <v>6</v>
          </cell>
          <cell r="D18" t="str">
            <v>PALO VER</v>
          </cell>
          <cell r="E18">
            <v>3</v>
          </cell>
          <cell r="J18">
            <v>200</v>
          </cell>
        </row>
        <row r="19">
          <cell r="A19" t="str">
            <v>NM1</v>
          </cell>
          <cell r="B19">
            <v>2007</v>
          </cell>
          <cell r="C19">
            <v>6</v>
          </cell>
          <cell r="D19" t="str">
            <v>PURCHASE</v>
          </cell>
          <cell r="E19">
            <v>3</v>
          </cell>
          <cell r="H19">
            <v>3103992.25</v>
          </cell>
          <cell r="I19">
            <v>134602.16</v>
          </cell>
          <cell r="J19">
            <v>133</v>
          </cell>
          <cell r="K19">
            <v>67016.86</v>
          </cell>
          <cell r="L19">
            <v>670408.68999999994</v>
          </cell>
        </row>
        <row r="20">
          <cell r="A20" t="str">
            <v>NM1</v>
          </cell>
          <cell r="B20">
            <v>2007</v>
          </cell>
          <cell r="C20">
            <v>6</v>
          </cell>
          <cell r="D20" t="str">
            <v>RIO GRAN</v>
          </cell>
          <cell r="E20">
            <v>6</v>
          </cell>
          <cell r="H20">
            <v>1221284.6299999999</v>
          </cell>
          <cell r="I20">
            <v>11382.42</v>
          </cell>
          <cell r="J20">
            <v>45</v>
          </cell>
          <cell r="K20">
            <v>10700.33</v>
          </cell>
          <cell r="L20">
            <v>135097.85999999999</v>
          </cell>
        </row>
        <row r="21">
          <cell r="A21" t="str">
            <v>NM1</v>
          </cell>
          <cell r="B21">
            <v>2007</v>
          </cell>
          <cell r="C21">
            <v>6</v>
          </cell>
          <cell r="D21" t="str">
            <v>RIO GRAN</v>
          </cell>
          <cell r="E21">
            <v>7</v>
          </cell>
          <cell r="H21">
            <v>1152524.3799999999</v>
          </cell>
          <cell r="I21">
            <v>11834.71</v>
          </cell>
          <cell r="J21">
            <v>46</v>
          </cell>
          <cell r="K21">
            <v>11125.52</v>
          </cell>
          <cell r="L21">
            <v>127491.64</v>
          </cell>
        </row>
        <row r="22">
          <cell r="A22" t="str">
            <v>NM1</v>
          </cell>
          <cell r="B22">
            <v>2007</v>
          </cell>
          <cell r="C22">
            <v>6</v>
          </cell>
          <cell r="D22" t="str">
            <v>RIO GRAN</v>
          </cell>
          <cell r="E22">
            <v>8</v>
          </cell>
          <cell r="H22">
            <v>3368973.5</v>
          </cell>
          <cell r="I22">
            <v>34798.33</v>
          </cell>
          <cell r="J22">
            <v>138</v>
          </cell>
          <cell r="K22">
            <v>32713.040000000001</v>
          </cell>
          <cell r="L22">
            <v>372674.06</v>
          </cell>
        </row>
        <row r="23">
          <cell r="A23" t="str">
            <v>NM1</v>
          </cell>
          <cell r="B23">
            <v>2007</v>
          </cell>
          <cell r="C23">
            <v>7</v>
          </cell>
          <cell r="M23">
            <v>48.74</v>
          </cell>
          <cell r="V23">
            <v>0.01</v>
          </cell>
          <cell r="W23">
            <v>3.63</v>
          </cell>
        </row>
        <row r="24">
          <cell r="A24" t="str">
            <v>NM1</v>
          </cell>
          <cell r="B24">
            <v>2007</v>
          </cell>
          <cell r="C24">
            <v>7</v>
          </cell>
          <cell r="G24" t="str">
            <v>LOSS-OTH</v>
          </cell>
          <cell r="Q24">
            <v>1602</v>
          </cell>
          <cell r="R24">
            <v>3</v>
          </cell>
        </row>
        <row r="25">
          <cell r="A25" t="str">
            <v>NM1</v>
          </cell>
          <cell r="B25">
            <v>2007</v>
          </cell>
          <cell r="C25">
            <v>7</v>
          </cell>
          <cell r="G25" t="str">
            <v>OPP SAL2</v>
          </cell>
          <cell r="Q25">
            <v>86337.59</v>
          </cell>
          <cell r="R25">
            <v>400</v>
          </cell>
          <cell r="S25">
            <v>7485045.5</v>
          </cell>
          <cell r="T25">
            <v>6233323.5</v>
          </cell>
          <cell r="U25">
            <v>1251721.8799999999</v>
          </cell>
        </row>
        <row r="26">
          <cell r="A26" t="str">
            <v>NM1</v>
          </cell>
          <cell r="B26">
            <v>2007</v>
          </cell>
          <cell r="C26">
            <v>7</v>
          </cell>
          <cell r="F26" t="str">
            <v>OPP SAL2</v>
          </cell>
          <cell r="O26">
            <v>400</v>
          </cell>
        </row>
        <row r="27">
          <cell r="A27" t="str">
            <v>NM1</v>
          </cell>
          <cell r="B27">
            <v>2007</v>
          </cell>
          <cell r="C27">
            <v>7</v>
          </cell>
          <cell r="F27" t="str">
            <v>TIELINES</v>
          </cell>
          <cell r="N27">
            <v>946.44</v>
          </cell>
          <cell r="P27">
            <v>52233.67</v>
          </cell>
        </row>
        <row r="28">
          <cell r="A28" t="str">
            <v>NM1</v>
          </cell>
          <cell r="B28">
            <v>2007</v>
          </cell>
          <cell r="C28">
            <v>7</v>
          </cell>
          <cell r="F28" t="str">
            <v>WIND</v>
          </cell>
          <cell r="N28">
            <v>245.52</v>
          </cell>
          <cell r="O28">
            <v>1.32</v>
          </cell>
          <cell r="P28">
            <v>337.11</v>
          </cell>
        </row>
        <row r="29">
          <cell r="A29" t="str">
            <v>NM1</v>
          </cell>
          <cell r="B29">
            <v>2007</v>
          </cell>
          <cell r="C29">
            <v>7</v>
          </cell>
          <cell r="D29" t="str">
            <v>COPPER</v>
          </cell>
          <cell r="E29">
            <v>1</v>
          </cell>
          <cell r="H29">
            <v>98650.2</v>
          </cell>
          <cell r="I29">
            <v>3088.76</v>
          </cell>
          <cell r="J29">
            <v>62</v>
          </cell>
          <cell r="K29">
            <v>683.68</v>
          </cell>
          <cell r="L29">
            <v>11030.83</v>
          </cell>
        </row>
        <row r="30">
          <cell r="A30" t="str">
            <v>NM1</v>
          </cell>
          <cell r="B30">
            <v>2007</v>
          </cell>
          <cell r="C30">
            <v>7</v>
          </cell>
          <cell r="D30" t="str">
            <v>FOUR COR</v>
          </cell>
          <cell r="E30">
            <v>4</v>
          </cell>
          <cell r="H30">
            <v>548283.81000000006</v>
          </cell>
          <cell r="I30">
            <v>42203.75</v>
          </cell>
          <cell r="J30">
            <v>52</v>
          </cell>
          <cell r="K30">
            <v>37515.760000000002</v>
          </cell>
          <cell r="L30">
            <v>369463.53</v>
          </cell>
        </row>
        <row r="31">
          <cell r="A31" t="str">
            <v>NM1</v>
          </cell>
          <cell r="B31">
            <v>2007</v>
          </cell>
          <cell r="C31">
            <v>7</v>
          </cell>
          <cell r="D31" t="str">
            <v>FOUR COR</v>
          </cell>
          <cell r="E31">
            <v>5</v>
          </cell>
          <cell r="H31">
            <v>537323.89</v>
          </cell>
          <cell r="I31">
            <v>41237.56</v>
          </cell>
          <cell r="J31">
            <v>52</v>
          </cell>
          <cell r="K31">
            <v>36656.89</v>
          </cell>
          <cell r="L31">
            <v>361270.81</v>
          </cell>
        </row>
        <row r="32">
          <cell r="A32" t="str">
            <v>NM1</v>
          </cell>
          <cell r="B32">
            <v>2007</v>
          </cell>
          <cell r="C32">
            <v>7</v>
          </cell>
          <cell r="D32" t="str">
            <v>NEWMAN</v>
          </cell>
          <cell r="E32">
            <v>1</v>
          </cell>
          <cell r="H32">
            <v>2050469.84</v>
          </cell>
          <cell r="I32">
            <v>15766.14</v>
          </cell>
          <cell r="J32">
            <v>74</v>
          </cell>
          <cell r="K32">
            <v>18080.32</v>
          </cell>
          <cell r="L32">
            <v>219567.02</v>
          </cell>
        </row>
        <row r="33">
          <cell r="A33" t="str">
            <v>NM1</v>
          </cell>
          <cell r="B33">
            <v>2007</v>
          </cell>
          <cell r="C33">
            <v>7</v>
          </cell>
          <cell r="D33" t="str">
            <v>NEWMAN</v>
          </cell>
          <cell r="E33">
            <v>2</v>
          </cell>
          <cell r="H33">
            <v>2413690.69</v>
          </cell>
          <cell r="I33">
            <v>19838.89</v>
          </cell>
          <cell r="J33">
            <v>76</v>
          </cell>
          <cell r="K33">
            <v>22759.34</v>
          </cell>
          <cell r="L33">
            <v>259856.45</v>
          </cell>
        </row>
        <row r="34">
          <cell r="A34" t="str">
            <v>NM1</v>
          </cell>
          <cell r="B34">
            <v>2007</v>
          </cell>
          <cell r="C34">
            <v>7</v>
          </cell>
          <cell r="D34" t="str">
            <v>NEWMAN</v>
          </cell>
          <cell r="E34">
            <v>3</v>
          </cell>
          <cell r="H34">
            <v>3009471.07</v>
          </cell>
          <cell r="I34">
            <v>26166.07</v>
          </cell>
          <cell r="J34">
            <v>97</v>
          </cell>
          <cell r="K34">
            <v>30006.78</v>
          </cell>
          <cell r="L34">
            <v>325308.63</v>
          </cell>
        </row>
        <row r="35">
          <cell r="A35" t="str">
            <v>NM1</v>
          </cell>
          <cell r="B35">
            <v>2007</v>
          </cell>
          <cell r="C35">
            <v>7</v>
          </cell>
          <cell r="D35" t="str">
            <v>NEWMAN</v>
          </cell>
          <cell r="E35">
            <v>4</v>
          </cell>
          <cell r="H35">
            <v>9075445.75</v>
          </cell>
          <cell r="I35">
            <v>85274.8</v>
          </cell>
          <cell r="J35">
            <v>207</v>
          </cell>
          <cell r="K35">
            <v>97791.61</v>
          </cell>
          <cell r="L35">
            <v>991584.85</v>
          </cell>
        </row>
        <row r="36">
          <cell r="A36" t="str">
            <v>NM1</v>
          </cell>
          <cell r="B36">
            <v>2007</v>
          </cell>
          <cell r="C36">
            <v>7</v>
          </cell>
          <cell r="D36" t="str">
            <v>NEWMAN</v>
          </cell>
          <cell r="E36">
            <v>5</v>
          </cell>
          <cell r="H36">
            <v>9844297</v>
          </cell>
          <cell r="I36">
            <v>150280.25</v>
          </cell>
          <cell r="J36">
            <v>288</v>
          </cell>
          <cell r="K36">
            <v>134894.85999999999</v>
          </cell>
          <cell r="L36">
            <v>1130229.3799999999</v>
          </cell>
        </row>
        <row r="37">
          <cell r="A37" t="str">
            <v>NM1</v>
          </cell>
          <cell r="B37">
            <v>2007</v>
          </cell>
          <cell r="C37">
            <v>7</v>
          </cell>
          <cell r="D37" t="str">
            <v>PALO VER</v>
          </cell>
          <cell r="E37">
            <v>1</v>
          </cell>
          <cell r="H37">
            <v>697356.56</v>
          </cell>
          <cell r="J37">
            <v>211</v>
          </cell>
          <cell r="K37">
            <v>152431.48000000001</v>
          </cell>
          <cell r="L37">
            <v>1553276.5</v>
          </cell>
        </row>
        <row r="38">
          <cell r="A38" t="str">
            <v>NM1</v>
          </cell>
          <cell r="B38">
            <v>2007</v>
          </cell>
          <cell r="C38">
            <v>7</v>
          </cell>
          <cell r="D38" t="str">
            <v>PALO VER</v>
          </cell>
          <cell r="E38">
            <v>2</v>
          </cell>
          <cell r="H38">
            <v>663208.56000000006</v>
          </cell>
          <cell r="J38">
            <v>211</v>
          </cell>
          <cell r="K38">
            <v>151332.56</v>
          </cell>
          <cell r="L38">
            <v>1542078.88</v>
          </cell>
        </row>
        <row r="39">
          <cell r="A39" t="str">
            <v>NM1</v>
          </cell>
          <cell r="B39">
            <v>2007</v>
          </cell>
          <cell r="C39">
            <v>7</v>
          </cell>
          <cell r="D39" t="str">
            <v>PALO VER</v>
          </cell>
          <cell r="E39">
            <v>3</v>
          </cell>
          <cell r="J39">
            <v>200</v>
          </cell>
        </row>
        <row r="40">
          <cell r="A40" t="str">
            <v>NM1</v>
          </cell>
          <cell r="B40">
            <v>2007</v>
          </cell>
          <cell r="C40">
            <v>7</v>
          </cell>
          <cell r="D40" t="str">
            <v>PURCHASE</v>
          </cell>
          <cell r="E40">
            <v>3</v>
          </cell>
          <cell r="H40">
            <v>4232135.5</v>
          </cell>
          <cell r="I40">
            <v>173595.17</v>
          </cell>
          <cell r="J40">
            <v>133</v>
          </cell>
          <cell r="K40">
            <v>86370.09</v>
          </cell>
          <cell r="L40">
            <v>863701.06</v>
          </cell>
        </row>
        <row r="41">
          <cell r="A41" t="str">
            <v>NM1</v>
          </cell>
          <cell r="B41">
            <v>2007</v>
          </cell>
          <cell r="C41">
            <v>7</v>
          </cell>
          <cell r="D41" t="str">
            <v>RIO GRAN</v>
          </cell>
          <cell r="E41">
            <v>6</v>
          </cell>
          <cell r="H41">
            <v>1297619.1299999999</v>
          </cell>
          <cell r="I41">
            <v>12017.32</v>
          </cell>
          <cell r="J41">
            <v>45</v>
          </cell>
          <cell r="K41">
            <v>11289.22</v>
          </cell>
          <cell r="L41">
            <v>142126.95000000001</v>
          </cell>
        </row>
        <row r="42">
          <cell r="A42" t="str">
            <v>NM1</v>
          </cell>
          <cell r="B42">
            <v>2007</v>
          </cell>
          <cell r="C42">
            <v>7</v>
          </cell>
          <cell r="D42" t="str">
            <v>RIO GRAN</v>
          </cell>
          <cell r="E42">
            <v>7</v>
          </cell>
          <cell r="H42">
            <v>1233729.1299999999</v>
          </cell>
          <cell r="I42">
            <v>12590.95</v>
          </cell>
          <cell r="J42">
            <v>46</v>
          </cell>
          <cell r="K42">
            <v>11828.09</v>
          </cell>
          <cell r="L42">
            <v>135129.14000000001</v>
          </cell>
        </row>
        <row r="43">
          <cell r="A43" t="str">
            <v>NM1</v>
          </cell>
          <cell r="B43">
            <v>2007</v>
          </cell>
          <cell r="C43">
            <v>7</v>
          </cell>
          <cell r="D43" t="str">
            <v>RIO GRAN</v>
          </cell>
          <cell r="E43">
            <v>8</v>
          </cell>
          <cell r="H43">
            <v>3924508</v>
          </cell>
          <cell r="I43">
            <v>40898.86</v>
          </cell>
          <cell r="J43">
            <v>138</v>
          </cell>
          <cell r="K43">
            <v>38420.89</v>
          </cell>
          <cell r="L43">
            <v>429847.53</v>
          </cell>
        </row>
        <row r="44">
          <cell r="A44" t="str">
            <v>NM1</v>
          </cell>
          <cell r="B44">
            <v>2007</v>
          </cell>
          <cell r="C44">
            <v>8</v>
          </cell>
          <cell r="M44">
            <v>48.74</v>
          </cell>
          <cell r="V44">
            <v>0.02</v>
          </cell>
          <cell r="W44">
            <v>5.96</v>
          </cell>
        </row>
        <row r="45">
          <cell r="A45" t="str">
            <v>NM1</v>
          </cell>
          <cell r="B45">
            <v>2007</v>
          </cell>
          <cell r="C45">
            <v>8</v>
          </cell>
          <cell r="G45" t="str">
            <v>LOSS-OTH</v>
          </cell>
          <cell r="Q45">
            <v>918</v>
          </cell>
          <cell r="R45">
            <v>3</v>
          </cell>
        </row>
        <row r="46">
          <cell r="A46" t="str">
            <v>NM1</v>
          </cell>
          <cell r="B46">
            <v>2007</v>
          </cell>
          <cell r="C46">
            <v>8</v>
          </cell>
          <cell r="G46" t="str">
            <v>OPP SAL2</v>
          </cell>
          <cell r="Q46">
            <v>66796.36</v>
          </cell>
          <cell r="R46">
            <v>400</v>
          </cell>
          <cell r="S46">
            <v>5913992.5</v>
          </cell>
          <cell r="T46">
            <v>4972571</v>
          </cell>
          <cell r="U46">
            <v>941421.38</v>
          </cell>
        </row>
        <row r="47">
          <cell r="A47" t="str">
            <v>NM1</v>
          </cell>
          <cell r="B47">
            <v>2007</v>
          </cell>
          <cell r="C47">
            <v>8</v>
          </cell>
          <cell r="F47" t="str">
            <v>OPP SAL2</v>
          </cell>
          <cell r="O47">
            <v>400</v>
          </cell>
        </row>
        <row r="48">
          <cell r="A48" t="str">
            <v>NM1</v>
          </cell>
          <cell r="B48">
            <v>2007</v>
          </cell>
          <cell r="C48">
            <v>8</v>
          </cell>
          <cell r="F48" t="str">
            <v>TIELINES</v>
          </cell>
          <cell r="N48">
            <v>2682.48</v>
          </cell>
          <cell r="P48">
            <v>151678.32999999999</v>
          </cell>
        </row>
        <row r="49">
          <cell r="A49" t="str">
            <v>NM1</v>
          </cell>
          <cell r="B49">
            <v>2007</v>
          </cell>
          <cell r="C49">
            <v>8</v>
          </cell>
          <cell r="F49" t="str">
            <v>WIND</v>
          </cell>
          <cell r="N49">
            <v>245.52</v>
          </cell>
          <cell r="O49">
            <v>1.32</v>
          </cell>
          <cell r="P49">
            <v>337.11</v>
          </cell>
        </row>
        <row r="50">
          <cell r="A50" t="str">
            <v>NM1</v>
          </cell>
          <cell r="B50">
            <v>2007</v>
          </cell>
          <cell r="C50">
            <v>8</v>
          </cell>
          <cell r="D50" t="str">
            <v>COPPER</v>
          </cell>
          <cell r="E50">
            <v>1</v>
          </cell>
          <cell r="H50">
            <v>99133.17</v>
          </cell>
          <cell r="I50">
            <v>3094.85</v>
          </cell>
          <cell r="J50">
            <v>62</v>
          </cell>
          <cell r="K50">
            <v>684.54</v>
          </cell>
          <cell r="L50">
            <v>11010.89</v>
          </cell>
        </row>
        <row r="51">
          <cell r="A51" t="str">
            <v>NM1</v>
          </cell>
          <cell r="B51">
            <v>2007</v>
          </cell>
          <cell r="C51">
            <v>8</v>
          </cell>
          <cell r="D51" t="str">
            <v>FOUR COR</v>
          </cell>
          <cell r="E51">
            <v>4</v>
          </cell>
          <cell r="H51">
            <v>548283.81000000006</v>
          </cell>
          <cell r="I51">
            <v>42203.75</v>
          </cell>
          <cell r="J51">
            <v>52</v>
          </cell>
          <cell r="K51">
            <v>37515.760000000002</v>
          </cell>
          <cell r="L51">
            <v>369463.53</v>
          </cell>
        </row>
        <row r="52">
          <cell r="A52" t="str">
            <v>NM1</v>
          </cell>
          <cell r="B52">
            <v>2007</v>
          </cell>
          <cell r="C52">
            <v>8</v>
          </cell>
          <cell r="D52" t="str">
            <v>FOUR COR</v>
          </cell>
          <cell r="E52">
            <v>5</v>
          </cell>
          <cell r="H52">
            <v>537316.64</v>
          </cell>
          <cell r="I52">
            <v>41237</v>
          </cell>
          <cell r="J52">
            <v>52</v>
          </cell>
          <cell r="K52">
            <v>36656.39</v>
          </cell>
          <cell r="L52">
            <v>361265.91</v>
          </cell>
        </row>
        <row r="53">
          <cell r="A53" t="str">
            <v>NM1</v>
          </cell>
          <cell r="B53">
            <v>2007</v>
          </cell>
          <cell r="C53">
            <v>8</v>
          </cell>
          <cell r="D53" t="str">
            <v>NEWMAN</v>
          </cell>
          <cell r="E53">
            <v>1</v>
          </cell>
          <cell r="H53">
            <v>2085848.88</v>
          </cell>
          <cell r="I53">
            <v>16015.46</v>
          </cell>
          <cell r="J53">
            <v>74</v>
          </cell>
          <cell r="K53">
            <v>18353.29</v>
          </cell>
          <cell r="L53">
            <v>222327.41</v>
          </cell>
        </row>
        <row r="54">
          <cell r="A54" t="str">
            <v>NM1</v>
          </cell>
          <cell r="B54">
            <v>2007</v>
          </cell>
          <cell r="C54">
            <v>8</v>
          </cell>
          <cell r="D54" t="str">
            <v>NEWMAN</v>
          </cell>
          <cell r="E54">
            <v>2</v>
          </cell>
          <cell r="H54">
            <v>2442571.3199999998</v>
          </cell>
          <cell r="I54">
            <v>19986.59</v>
          </cell>
          <cell r="J54">
            <v>76</v>
          </cell>
          <cell r="K54">
            <v>22912.62</v>
          </cell>
          <cell r="L54">
            <v>261371.76</v>
          </cell>
        </row>
        <row r="55">
          <cell r="A55" t="str">
            <v>NM1</v>
          </cell>
          <cell r="B55">
            <v>2007</v>
          </cell>
          <cell r="C55">
            <v>8</v>
          </cell>
          <cell r="D55" t="str">
            <v>NEWMAN</v>
          </cell>
          <cell r="E55">
            <v>3</v>
          </cell>
          <cell r="H55">
            <v>3054477.94</v>
          </cell>
          <cell r="I55">
            <v>26424.86</v>
          </cell>
          <cell r="J55">
            <v>97</v>
          </cell>
          <cell r="K55">
            <v>30282.18</v>
          </cell>
          <cell r="L55">
            <v>328153.75</v>
          </cell>
        </row>
        <row r="56">
          <cell r="A56" t="str">
            <v>NM1</v>
          </cell>
          <cell r="B56">
            <v>2007</v>
          </cell>
          <cell r="C56">
            <v>8</v>
          </cell>
          <cell r="D56" t="str">
            <v>NEWMAN</v>
          </cell>
          <cell r="E56">
            <v>4</v>
          </cell>
          <cell r="H56">
            <v>9153702.75</v>
          </cell>
          <cell r="I56">
            <v>85585.79</v>
          </cell>
          <cell r="J56">
            <v>207</v>
          </cell>
          <cell r="K56">
            <v>98079.05</v>
          </cell>
          <cell r="L56">
            <v>993489.94</v>
          </cell>
        </row>
        <row r="57">
          <cell r="A57" t="str">
            <v>NM1</v>
          </cell>
          <cell r="B57">
            <v>2007</v>
          </cell>
          <cell r="C57">
            <v>8</v>
          </cell>
          <cell r="D57" t="str">
            <v>NEWMAN</v>
          </cell>
          <cell r="E57">
            <v>5</v>
          </cell>
          <cell r="H57">
            <v>9937101</v>
          </cell>
          <cell r="I57">
            <v>150808.64000000001</v>
          </cell>
          <cell r="J57">
            <v>288</v>
          </cell>
          <cell r="K57">
            <v>135273.70000000001</v>
          </cell>
          <cell r="L57">
            <v>1133078.8799999999</v>
          </cell>
        </row>
        <row r="58">
          <cell r="A58" t="str">
            <v>NM1</v>
          </cell>
          <cell r="B58">
            <v>2007</v>
          </cell>
          <cell r="C58">
            <v>8</v>
          </cell>
          <cell r="D58" t="str">
            <v>PALO VER</v>
          </cell>
          <cell r="E58">
            <v>1</v>
          </cell>
          <cell r="H58">
            <v>697356.56</v>
          </cell>
          <cell r="J58">
            <v>211</v>
          </cell>
          <cell r="K58">
            <v>152431.48000000001</v>
          </cell>
          <cell r="L58">
            <v>1553276.5</v>
          </cell>
        </row>
        <row r="59">
          <cell r="A59" t="str">
            <v>NM1</v>
          </cell>
          <cell r="B59">
            <v>2007</v>
          </cell>
          <cell r="C59">
            <v>8</v>
          </cell>
          <cell r="D59" t="str">
            <v>PALO VER</v>
          </cell>
          <cell r="E59">
            <v>2</v>
          </cell>
          <cell r="H59">
            <v>663208.56000000006</v>
          </cell>
          <cell r="J59">
            <v>211</v>
          </cell>
          <cell r="K59">
            <v>151332.56</v>
          </cell>
          <cell r="L59">
            <v>1542078.88</v>
          </cell>
        </row>
        <row r="60">
          <cell r="A60" t="str">
            <v>NM1</v>
          </cell>
          <cell r="B60">
            <v>2007</v>
          </cell>
          <cell r="C60">
            <v>8</v>
          </cell>
          <cell r="D60" t="str">
            <v>PALO VER</v>
          </cell>
          <cell r="E60">
            <v>3</v>
          </cell>
          <cell r="J60">
            <v>200</v>
          </cell>
        </row>
        <row r="61">
          <cell r="A61" t="str">
            <v>NM1</v>
          </cell>
          <cell r="B61">
            <v>2007</v>
          </cell>
          <cell r="C61">
            <v>8</v>
          </cell>
          <cell r="D61" t="str">
            <v>PURCHASE</v>
          </cell>
          <cell r="E61">
            <v>3</v>
          </cell>
          <cell r="H61">
            <v>4341059</v>
          </cell>
          <cell r="I61">
            <v>174276.38</v>
          </cell>
          <cell r="J61">
            <v>133</v>
          </cell>
          <cell r="K61">
            <v>86647.88</v>
          </cell>
          <cell r="L61">
            <v>866478.81</v>
          </cell>
        </row>
        <row r="62">
          <cell r="A62" t="str">
            <v>NM1</v>
          </cell>
          <cell r="B62">
            <v>2007</v>
          </cell>
          <cell r="C62">
            <v>8</v>
          </cell>
          <cell r="D62" t="str">
            <v>RIO GRAN</v>
          </cell>
          <cell r="E62">
            <v>6</v>
          </cell>
          <cell r="H62">
            <v>1306190.6299999999</v>
          </cell>
          <cell r="I62">
            <v>12025.9</v>
          </cell>
          <cell r="J62">
            <v>45</v>
          </cell>
          <cell r="K62">
            <v>11289.31</v>
          </cell>
          <cell r="L62">
            <v>142131.73000000001</v>
          </cell>
        </row>
        <row r="63">
          <cell r="A63" t="str">
            <v>NM1</v>
          </cell>
          <cell r="B63">
            <v>2007</v>
          </cell>
          <cell r="C63">
            <v>8</v>
          </cell>
          <cell r="D63" t="str">
            <v>RIO GRAN</v>
          </cell>
          <cell r="E63">
            <v>7</v>
          </cell>
          <cell r="H63">
            <v>1266580.75</v>
          </cell>
          <cell r="I63">
            <v>12861.2</v>
          </cell>
          <cell r="J63">
            <v>46</v>
          </cell>
          <cell r="K63">
            <v>12073.45</v>
          </cell>
          <cell r="L63">
            <v>137821.63</v>
          </cell>
        </row>
        <row r="64">
          <cell r="A64" t="str">
            <v>NM1</v>
          </cell>
          <cell r="B64">
            <v>2007</v>
          </cell>
          <cell r="C64">
            <v>8</v>
          </cell>
          <cell r="D64" t="str">
            <v>RIO GRAN</v>
          </cell>
          <cell r="E64">
            <v>8</v>
          </cell>
          <cell r="H64">
            <v>3980416</v>
          </cell>
          <cell r="I64">
            <v>41267.93</v>
          </cell>
          <cell r="J64">
            <v>138</v>
          </cell>
          <cell r="K64">
            <v>38740.269999999997</v>
          </cell>
          <cell r="L64">
            <v>433124.72</v>
          </cell>
        </row>
        <row r="65">
          <cell r="A65" t="str">
            <v>NM1</v>
          </cell>
          <cell r="B65">
            <v>2007</v>
          </cell>
          <cell r="C65">
            <v>9</v>
          </cell>
          <cell r="M65">
            <v>47.17</v>
          </cell>
          <cell r="W65">
            <v>1.03</v>
          </cell>
        </row>
        <row r="66">
          <cell r="A66" t="str">
            <v>NM1</v>
          </cell>
          <cell r="B66">
            <v>2007</v>
          </cell>
          <cell r="C66">
            <v>9</v>
          </cell>
          <cell r="G66" t="str">
            <v>LOSS-OTH</v>
          </cell>
          <cell r="Q66">
            <v>1093</v>
          </cell>
          <cell r="R66">
            <v>2</v>
          </cell>
        </row>
        <row r="67">
          <cell r="A67" t="str">
            <v>NM1</v>
          </cell>
          <cell r="B67">
            <v>2007</v>
          </cell>
          <cell r="C67">
            <v>9</v>
          </cell>
          <cell r="G67" t="str">
            <v>OPP SAL2</v>
          </cell>
          <cell r="Q67">
            <v>104473.68</v>
          </cell>
          <cell r="R67">
            <v>400</v>
          </cell>
          <cell r="S67">
            <v>8737112</v>
          </cell>
          <cell r="T67">
            <v>7324809.5</v>
          </cell>
          <cell r="U67">
            <v>1412302.63</v>
          </cell>
        </row>
        <row r="68">
          <cell r="A68" t="str">
            <v>NM1</v>
          </cell>
          <cell r="B68">
            <v>2007</v>
          </cell>
          <cell r="C68">
            <v>9</v>
          </cell>
          <cell r="F68" t="str">
            <v>OPP SAL2</v>
          </cell>
          <cell r="O68">
            <v>400</v>
          </cell>
        </row>
        <row r="69">
          <cell r="A69" t="str">
            <v>NM1</v>
          </cell>
          <cell r="B69">
            <v>2007</v>
          </cell>
          <cell r="C69">
            <v>9</v>
          </cell>
          <cell r="F69" t="str">
            <v>TIELINES</v>
          </cell>
          <cell r="N69">
            <v>50</v>
          </cell>
          <cell r="P69">
            <v>3974.17</v>
          </cell>
        </row>
        <row r="70">
          <cell r="A70" t="str">
            <v>NM1</v>
          </cell>
          <cell r="B70">
            <v>2007</v>
          </cell>
          <cell r="C70">
            <v>9</v>
          </cell>
          <cell r="F70" t="str">
            <v>WIND</v>
          </cell>
          <cell r="N70">
            <v>237.6</v>
          </cell>
          <cell r="O70">
            <v>1.32</v>
          </cell>
          <cell r="P70">
            <v>326.24</v>
          </cell>
        </row>
        <row r="71">
          <cell r="A71" t="str">
            <v>NM1</v>
          </cell>
          <cell r="B71">
            <v>2007</v>
          </cell>
          <cell r="C71">
            <v>9</v>
          </cell>
          <cell r="D71" t="str">
            <v>COPPER</v>
          </cell>
          <cell r="E71">
            <v>1</v>
          </cell>
          <cell r="H71">
            <v>67990.45</v>
          </cell>
          <cell r="I71">
            <v>2168.66</v>
          </cell>
          <cell r="J71">
            <v>62</v>
          </cell>
          <cell r="K71">
            <v>479.34</v>
          </cell>
          <cell r="L71">
            <v>7489.32</v>
          </cell>
        </row>
        <row r="72">
          <cell r="A72" t="str">
            <v>NM1</v>
          </cell>
          <cell r="B72">
            <v>2007</v>
          </cell>
          <cell r="C72">
            <v>9</v>
          </cell>
          <cell r="D72" t="str">
            <v>FOUR COR</v>
          </cell>
          <cell r="E72">
            <v>4</v>
          </cell>
          <cell r="H72">
            <v>531312</v>
          </cell>
          <cell r="I72">
            <v>40842.32</v>
          </cell>
          <cell r="J72">
            <v>52</v>
          </cell>
          <cell r="K72">
            <v>36305.550000000003</v>
          </cell>
          <cell r="L72">
            <v>357545.06</v>
          </cell>
        </row>
        <row r="73">
          <cell r="A73" t="str">
            <v>NM1</v>
          </cell>
          <cell r="B73">
            <v>2007</v>
          </cell>
          <cell r="C73">
            <v>9</v>
          </cell>
          <cell r="D73" t="str">
            <v>FOUR COR</v>
          </cell>
          <cell r="E73">
            <v>5</v>
          </cell>
          <cell r="H73">
            <v>520736.58</v>
          </cell>
          <cell r="I73">
            <v>39907.29</v>
          </cell>
          <cell r="J73">
            <v>52</v>
          </cell>
          <cell r="K73">
            <v>35474.379999999997</v>
          </cell>
          <cell r="L73">
            <v>349622.38</v>
          </cell>
        </row>
        <row r="74">
          <cell r="A74" t="str">
            <v>NM1</v>
          </cell>
          <cell r="B74">
            <v>2007</v>
          </cell>
          <cell r="C74">
            <v>9</v>
          </cell>
          <cell r="D74" t="str">
            <v>NEWMAN</v>
          </cell>
          <cell r="E74">
            <v>1</v>
          </cell>
          <cell r="H74">
            <v>258061.51</v>
          </cell>
          <cell r="I74">
            <v>1671.57</v>
          </cell>
          <cell r="J74">
            <v>74</v>
          </cell>
          <cell r="K74">
            <v>1914.23</v>
          </cell>
          <cell r="L74">
            <v>28543.439999999999</v>
          </cell>
        </row>
        <row r="75">
          <cell r="A75" t="str">
            <v>NM1</v>
          </cell>
          <cell r="B75">
            <v>2007</v>
          </cell>
          <cell r="C75">
            <v>9</v>
          </cell>
          <cell r="D75" t="str">
            <v>NEWMAN</v>
          </cell>
          <cell r="E75">
            <v>2</v>
          </cell>
          <cell r="H75">
            <v>2132315.0299999998</v>
          </cell>
          <cell r="I75">
            <v>16959.650000000001</v>
          </cell>
          <cell r="J75">
            <v>76</v>
          </cell>
          <cell r="K75">
            <v>19428.830000000002</v>
          </cell>
          <cell r="L75">
            <v>224907.61</v>
          </cell>
        </row>
        <row r="76">
          <cell r="A76" t="str">
            <v>NM1</v>
          </cell>
          <cell r="B76">
            <v>2007</v>
          </cell>
          <cell r="C76">
            <v>9</v>
          </cell>
          <cell r="D76" t="str">
            <v>NEWMAN</v>
          </cell>
          <cell r="E76">
            <v>3</v>
          </cell>
          <cell r="H76">
            <v>2675285.44</v>
          </cell>
          <cell r="I76">
            <v>22666.799999999999</v>
          </cell>
          <cell r="J76">
            <v>97</v>
          </cell>
          <cell r="K76">
            <v>25957.24</v>
          </cell>
          <cell r="L76">
            <v>283666.69</v>
          </cell>
        </row>
        <row r="77">
          <cell r="A77" t="str">
            <v>NM1</v>
          </cell>
          <cell r="B77">
            <v>2007</v>
          </cell>
          <cell r="C77">
            <v>9</v>
          </cell>
          <cell r="D77" t="str">
            <v>NEWMAN</v>
          </cell>
          <cell r="E77">
            <v>4</v>
          </cell>
          <cell r="H77">
            <v>8626312</v>
          </cell>
          <cell r="I77">
            <v>77550.48</v>
          </cell>
          <cell r="J77">
            <v>207</v>
          </cell>
          <cell r="K77">
            <v>88808.13</v>
          </cell>
          <cell r="L77">
            <v>916940.88</v>
          </cell>
        </row>
        <row r="78">
          <cell r="A78" t="str">
            <v>NM1</v>
          </cell>
          <cell r="B78">
            <v>2007</v>
          </cell>
          <cell r="C78">
            <v>9</v>
          </cell>
          <cell r="D78" t="str">
            <v>NEWMAN</v>
          </cell>
          <cell r="E78">
            <v>5</v>
          </cell>
          <cell r="H78">
            <v>9407978</v>
          </cell>
          <cell r="I78">
            <v>142314.84</v>
          </cell>
          <cell r="J78">
            <v>288</v>
          </cell>
          <cell r="K78">
            <v>127564.85</v>
          </cell>
          <cell r="L78">
            <v>1066664.25</v>
          </cell>
        </row>
        <row r="79">
          <cell r="A79" t="str">
            <v>NM1</v>
          </cell>
          <cell r="B79">
            <v>2007</v>
          </cell>
          <cell r="C79">
            <v>9</v>
          </cell>
          <cell r="D79" t="str">
            <v>PALO VER</v>
          </cell>
          <cell r="E79">
            <v>1</v>
          </cell>
          <cell r="H79">
            <v>674861.31</v>
          </cell>
          <cell r="J79">
            <v>211</v>
          </cell>
          <cell r="K79">
            <v>147514.35999999999</v>
          </cell>
          <cell r="L79">
            <v>1503171.13</v>
          </cell>
        </row>
        <row r="80">
          <cell r="A80" t="str">
            <v>NM1</v>
          </cell>
          <cell r="B80">
            <v>2007</v>
          </cell>
          <cell r="C80">
            <v>9</v>
          </cell>
          <cell r="D80" t="str">
            <v>PALO VER</v>
          </cell>
          <cell r="E80">
            <v>2</v>
          </cell>
          <cell r="H80">
            <v>641814.81000000006</v>
          </cell>
          <cell r="J80">
            <v>211</v>
          </cell>
          <cell r="K80">
            <v>146450.85999999999</v>
          </cell>
          <cell r="L80">
            <v>1492334.5</v>
          </cell>
        </row>
        <row r="81">
          <cell r="A81" t="str">
            <v>NM1</v>
          </cell>
          <cell r="B81">
            <v>2007</v>
          </cell>
          <cell r="C81">
            <v>9</v>
          </cell>
          <cell r="D81" t="str">
            <v>PALO VER</v>
          </cell>
          <cell r="E81">
            <v>3</v>
          </cell>
          <cell r="J81">
            <v>200</v>
          </cell>
        </row>
        <row r="82">
          <cell r="A82" t="str">
            <v>NM1</v>
          </cell>
          <cell r="B82">
            <v>2007</v>
          </cell>
          <cell r="C82">
            <v>9</v>
          </cell>
          <cell r="D82" t="str">
            <v>PURCHASE</v>
          </cell>
          <cell r="E82">
            <v>3</v>
          </cell>
          <cell r="H82">
            <v>3924344.25</v>
          </cell>
          <cell r="I82">
            <v>169499.34</v>
          </cell>
          <cell r="J82">
            <v>133</v>
          </cell>
          <cell r="K82">
            <v>84213.39</v>
          </cell>
          <cell r="L82">
            <v>842134</v>
          </cell>
        </row>
        <row r="83">
          <cell r="A83" t="str">
            <v>NM1</v>
          </cell>
          <cell r="B83">
            <v>2007</v>
          </cell>
          <cell r="C83">
            <v>9</v>
          </cell>
          <cell r="D83" t="str">
            <v>RIO GRAN</v>
          </cell>
          <cell r="E83">
            <v>6</v>
          </cell>
          <cell r="H83">
            <v>1272382.25</v>
          </cell>
          <cell r="I83">
            <v>11644.54</v>
          </cell>
          <cell r="J83">
            <v>45</v>
          </cell>
          <cell r="K83">
            <v>10923.61</v>
          </cell>
          <cell r="L83">
            <v>137554.82999999999</v>
          </cell>
        </row>
        <row r="84">
          <cell r="A84" t="str">
            <v>NM1</v>
          </cell>
          <cell r="B84">
            <v>2007</v>
          </cell>
          <cell r="C84">
            <v>9</v>
          </cell>
          <cell r="D84" t="str">
            <v>RIO GRAN</v>
          </cell>
          <cell r="E84">
            <v>7</v>
          </cell>
          <cell r="H84">
            <v>1217906.25</v>
          </cell>
          <cell r="I84">
            <v>12273.93</v>
          </cell>
          <cell r="J84">
            <v>46</v>
          </cell>
          <cell r="K84">
            <v>11514.03</v>
          </cell>
          <cell r="L84">
            <v>131665.54999999999</v>
          </cell>
        </row>
        <row r="85">
          <cell r="A85" t="str">
            <v>NM1</v>
          </cell>
          <cell r="B85">
            <v>2007</v>
          </cell>
          <cell r="C85">
            <v>9</v>
          </cell>
          <cell r="D85" t="str">
            <v>RIO GRAN</v>
          </cell>
          <cell r="E85">
            <v>8</v>
          </cell>
          <cell r="H85">
            <v>3812688</v>
          </cell>
          <cell r="I85">
            <v>39239.65</v>
          </cell>
          <cell r="J85">
            <v>138</v>
          </cell>
          <cell r="K85">
            <v>36810.25</v>
          </cell>
          <cell r="L85">
            <v>412182.5</v>
          </cell>
        </row>
        <row r="86">
          <cell r="A86" t="str">
            <v>NM1</v>
          </cell>
          <cell r="B86">
            <v>2007</v>
          </cell>
          <cell r="C86">
            <v>10</v>
          </cell>
          <cell r="M86">
            <v>48.7</v>
          </cell>
          <cell r="W86">
            <v>0.26</v>
          </cell>
        </row>
        <row r="87">
          <cell r="A87" t="str">
            <v>NM1</v>
          </cell>
          <cell r="B87">
            <v>2007</v>
          </cell>
          <cell r="C87">
            <v>10</v>
          </cell>
          <cell r="G87" t="str">
            <v>LOSS-OTH</v>
          </cell>
          <cell r="Q87">
            <v>1219</v>
          </cell>
          <cell r="R87">
            <v>3</v>
          </cell>
        </row>
        <row r="88">
          <cell r="A88" t="str">
            <v>NM1</v>
          </cell>
          <cell r="B88">
            <v>2007</v>
          </cell>
          <cell r="C88">
            <v>10</v>
          </cell>
          <cell r="G88" t="str">
            <v>OPP SAL2</v>
          </cell>
          <cell r="Q88">
            <v>101985.1</v>
          </cell>
          <cell r="R88">
            <v>400</v>
          </cell>
          <cell r="S88">
            <v>8512387</v>
          </cell>
          <cell r="T88">
            <v>7171092.5</v>
          </cell>
          <cell r="U88">
            <v>1341294.8799999999</v>
          </cell>
        </row>
        <row r="89">
          <cell r="A89" t="str">
            <v>NM1</v>
          </cell>
          <cell r="B89">
            <v>2007</v>
          </cell>
          <cell r="C89">
            <v>10</v>
          </cell>
          <cell r="F89" t="str">
            <v>OPP SAL2</v>
          </cell>
          <cell r="O89">
            <v>400</v>
          </cell>
        </row>
        <row r="90">
          <cell r="A90" t="str">
            <v>NM1</v>
          </cell>
          <cell r="B90">
            <v>2007</v>
          </cell>
          <cell r="C90">
            <v>10</v>
          </cell>
          <cell r="F90" t="str">
            <v>TIELINES</v>
          </cell>
          <cell r="N90">
            <v>83.72</v>
          </cell>
          <cell r="P90">
            <v>5404.68</v>
          </cell>
        </row>
        <row r="91">
          <cell r="A91" t="str">
            <v>NM1</v>
          </cell>
          <cell r="B91">
            <v>2007</v>
          </cell>
          <cell r="C91">
            <v>10</v>
          </cell>
          <cell r="F91" t="str">
            <v>WIND</v>
          </cell>
          <cell r="N91">
            <v>245.52</v>
          </cell>
          <cell r="O91">
            <v>1.32</v>
          </cell>
          <cell r="P91">
            <v>337.11</v>
          </cell>
        </row>
        <row r="92">
          <cell r="A92" t="str">
            <v>NM1</v>
          </cell>
          <cell r="B92">
            <v>2007</v>
          </cell>
          <cell r="C92">
            <v>10</v>
          </cell>
          <cell r="D92" t="str">
            <v>COPPER</v>
          </cell>
          <cell r="E92">
            <v>1</v>
          </cell>
          <cell r="H92">
            <v>30382.14</v>
          </cell>
          <cell r="I92">
            <v>1085.69</v>
          </cell>
          <cell r="J92">
            <v>62</v>
          </cell>
          <cell r="K92">
            <v>239.8</v>
          </cell>
          <cell r="L92">
            <v>3329.53</v>
          </cell>
        </row>
        <row r="93">
          <cell r="A93" t="str">
            <v>NM1</v>
          </cell>
          <cell r="B93">
            <v>2007</v>
          </cell>
          <cell r="C93">
            <v>10</v>
          </cell>
          <cell r="D93" t="str">
            <v>FOUR COR</v>
          </cell>
          <cell r="E93">
            <v>4</v>
          </cell>
          <cell r="H93">
            <v>548282.56000000006</v>
          </cell>
          <cell r="I93">
            <v>42203.76</v>
          </cell>
          <cell r="J93">
            <v>52</v>
          </cell>
          <cell r="K93">
            <v>37515.760000000002</v>
          </cell>
          <cell r="L93">
            <v>369462.69</v>
          </cell>
        </row>
        <row r="94">
          <cell r="A94" t="str">
            <v>NM1</v>
          </cell>
          <cell r="B94">
            <v>2007</v>
          </cell>
          <cell r="C94">
            <v>10</v>
          </cell>
          <cell r="D94" t="str">
            <v>FOUR COR</v>
          </cell>
          <cell r="E94">
            <v>5</v>
          </cell>
          <cell r="H94">
            <v>536448.51</v>
          </cell>
          <cell r="I94">
            <v>41170.54</v>
          </cell>
          <cell r="J94">
            <v>52</v>
          </cell>
          <cell r="K94">
            <v>36597.32</v>
          </cell>
          <cell r="L94">
            <v>360680.94</v>
          </cell>
        </row>
        <row r="95">
          <cell r="A95" t="str">
            <v>NM1</v>
          </cell>
          <cell r="B95">
            <v>2007</v>
          </cell>
          <cell r="C95">
            <v>10</v>
          </cell>
          <cell r="D95" t="str">
            <v>NEWMAN</v>
          </cell>
          <cell r="E95">
            <v>1</v>
          </cell>
          <cell r="H95">
            <v>163751.60999999999</v>
          </cell>
          <cell r="I95">
            <v>1069.6199999999999</v>
          </cell>
          <cell r="J95">
            <v>74</v>
          </cell>
          <cell r="K95">
            <v>1224.02</v>
          </cell>
          <cell r="L95">
            <v>18119.439999999999</v>
          </cell>
        </row>
        <row r="96">
          <cell r="A96" t="str">
            <v>NM1</v>
          </cell>
          <cell r="B96">
            <v>2007</v>
          </cell>
          <cell r="C96">
            <v>10</v>
          </cell>
          <cell r="D96" t="str">
            <v>NEWMAN</v>
          </cell>
          <cell r="E96">
            <v>2</v>
          </cell>
          <cell r="H96">
            <v>283045.01</v>
          </cell>
          <cell r="I96">
            <v>2118.2199999999998</v>
          </cell>
          <cell r="J96">
            <v>76</v>
          </cell>
          <cell r="K96">
            <v>2424.9</v>
          </cell>
          <cell r="L96">
            <v>31398.959999999999</v>
          </cell>
        </row>
        <row r="97">
          <cell r="A97" t="str">
            <v>NM1</v>
          </cell>
          <cell r="B97">
            <v>2007</v>
          </cell>
          <cell r="C97">
            <v>10</v>
          </cell>
          <cell r="D97" t="str">
            <v>NEWMAN</v>
          </cell>
          <cell r="E97">
            <v>3</v>
          </cell>
          <cell r="H97">
            <v>2324671.2999999998</v>
          </cell>
          <cell r="I97">
            <v>19615.07</v>
          </cell>
          <cell r="J97">
            <v>97</v>
          </cell>
          <cell r="K97">
            <v>22446.66</v>
          </cell>
          <cell r="L97">
            <v>249304.37</v>
          </cell>
        </row>
        <row r="98">
          <cell r="A98" t="str">
            <v>NM1</v>
          </cell>
          <cell r="B98">
            <v>2007</v>
          </cell>
          <cell r="C98">
            <v>10</v>
          </cell>
          <cell r="D98" t="str">
            <v>NEWMAN</v>
          </cell>
          <cell r="E98">
            <v>4</v>
          </cell>
          <cell r="H98">
            <v>8011618.1299999999</v>
          </cell>
          <cell r="I98">
            <v>69883.03</v>
          </cell>
          <cell r="J98">
            <v>207</v>
          </cell>
          <cell r="K98">
            <v>79971.210000000006</v>
          </cell>
          <cell r="L98">
            <v>859397.28</v>
          </cell>
        </row>
        <row r="99">
          <cell r="A99" t="str">
            <v>NM1</v>
          </cell>
          <cell r="B99">
            <v>2007</v>
          </cell>
          <cell r="C99">
            <v>10</v>
          </cell>
          <cell r="D99" t="str">
            <v>NEWMAN</v>
          </cell>
          <cell r="E99">
            <v>5</v>
          </cell>
          <cell r="H99">
            <v>9169446</v>
          </cell>
          <cell r="I99">
            <v>137303.23000000001</v>
          </cell>
          <cell r="J99">
            <v>288</v>
          </cell>
          <cell r="K99">
            <v>122985.88</v>
          </cell>
          <cell r="L99">
            <v>1030274.88</v>
          </cell>
        </row>
        <row r="100">
          <cell r="A100" t="str">
            <v>NM1</v>
          </cell>
          <cell r="B100">
            <v>2007</v>
          </cell>
          <cell r="C100">
            <v>10</v>
          </cell>
          <cell r="D100" t="str">
            <v>PALO VER</v>
          </cell>
          <cell r="E100">
            <v>1</v>
          </cell>
          <cell r="H100">
            <v>697356.5</v>
          </cell>
          <cell r="J100">
            <v>211</v>
          </cell>
          <cell r="K100">
            <v>152431.45000000001</v>
          </cell>
          <cell r="L100">
            <v>1553276.38</v>
          </cell>
        </row>
        <row r="101">
          <cell r="A101" t="str">
            <v>NM1</v>
          </cell>
          <cell r="B101">
            <v>2007</v>
          </cell>
          <cell r="C101">
            <v>10</v>
          </cell>
          <cell r="D101" t="str">
            <v>PALO VER</v>
          </cell>
          <cell r="E101">
            <v>2</v>
          </cell>
          <cell r="H101">
            <v>663208.63</v>
          </cell>
          <cell r="J101">
            <v>211</v>
          </cell>
          <cell r="K101">
            <v>151332.57999999999</v>
          </cell>
          <cell r="L101">
            <v>1542079</v>
          </cell>
        </row>
        <row r="102">
          <cell r="A102" t="str">
            <v>NM1</v>
          </cell>
          <cell r="B102">
            <v>2007</v>
          </cell>
          <cell r="C102">
            <v>10</v>
          </cell>
          <cell r="D102" t="str">
            <v>PALO VER</v>
          </cell>
          <cell r="E102">
            <v>3</v>
          </cell>
          <cell r="J102">
            <v>200</v>
          </cell>
        </row>
        <row r="103">
          <cell r="A103" t="str">
            <v>NM1</v>
          </cell>
          <cell r="B103">
            <v>2007</v>
          </cell>
          <cell r="C103">
            <v>10</v>
          </cell>
          <cell r="D103" t="str">
            <v>PURCHASE</v>
          </cell>
          <cell r="E103">
            <v>3</v>
          </cell>
          <cell r="H103">
            <v>3677098.75</v>
          </cell>
          <cell r="I103">
            <v>149009.48000000001</v>
          </cell>
          <cell r="J103">
            <v>133</v>
          </cell>
          <cell r="K103">
            <v>73981.09</v>
          </cell>
          <cell r="L103">
            <v>739858.94</v>
          </cell>
        </row>
        <row r="104">
          <cell r="A104" t="str">
            <v>NM1</v>
          </cell>
          <cell r="B104">
            <v>2007</v>
          </cell>
          <cell r="C104">
            <v>10</v>
          </cell>
          <cell r="D104" t="str">
            <v>RIO GRAN</v>
          </cell>
          <cell r="E104">
            <v>6</v>
          </cell>
          <cell r="H104">
            <v>1317380</v>
          </cell>
          <cell r="I104">
            <v>11961.39</v>
          </cell>
          <cell r="J104">
            <v>45</v>
          </cell>
          <cell r="K104">
            <v>11212.92</v>
          </cell>
          <cell r="L104">
            <v>141198.28</v>
          </cell>
        </row>
        <row r="105">
          <cell r="A105" t="str">
            <v>NM1</v>
          </cell>
          <cell r="B105">
            <v>2007</v>
          </cell>
          <cell r="C105">
            <v>10</v>
          </cell>
          <cell r="D105" t="str">
            <v>RIO GRAN</v>
          </cell>
          <cell r="E105">
            <v>7</v>
          </cell>
          <cell r="J105">
            <v>46</v>
          </cell>
        </row>
        <row r="106">
          <cell r="A106" t="str">
            <v>NM1</v>
          </cell>
          <cell r="B106">
            <v>2007</v>
          </cell>
          <cell r="C106">
            <v>10</v>
          </cell>
          <cell r="D106" t="str">
            <v>RIO GRAN</v>
          </cell>
          <cell r="E106">
            <v>8</v>
          </cell>
          <cell r="H106">
            <v>3643803</v>
          </cell>
          <cell r="I106">
            <v>36678.959999999999</v>
          </cell>
          <cell r="J106">
            <v>138</v>
          </cell>
          <cell r="K106">
            <v>34383.83</v>
          </cell>
          <cell r="L106">
            <v>390546.94</v>
          </cell>
        </row>
        <row r="107">
          <cell r="A107" t="str">
            <v>NM1</v>
          </cell>
          <cell r="B107">
            <v>2007</v>
          </cell>
          <cell r="C107">
            <v>11</v>
          </cell>
          <cell r="M107">
            <v>47.15</v>
          </cell>
          <cell r="W107">
            <v>0.06</v>
          </cell>
        </row>
        <row r="108">
          <cell r="A108" t="str">
            <v>NM1</v>
          </cell>
          <cell r="B108">
            <v>2007</v>
          </cell>
          <cell r="C108">
            <v>11</v>
          </cell>
          <cell r="G108" t="str">
            <v>LOSS-OTH</v>
          </cell>
          <cell r="Q108">
            <v>1237</v>
          </cell>
          <cell r="R108">
            <v>2</v>
          </cell>
        </row>
        <row r="109">
          <cell r="A109" t="str">
            <v>NM1</v>
          </cell>
          <cell r="B109">
            <v>2007</v>
          </cell>
          <cell r="C109">
            <v>11</v>
          </cell>
          <cell r="G109" t="str">
            <v>OPP SAL2</v>
          </cell>
          <cell r="Q109">
            <v>61166.99</v>
          </cell>
          <cell r="R109">
            <v>400</v>
          </cell>
          <cell r="S109">
            <v>5310135</v>
          </cell>
          <cell r="T109">
            <v>4570218.5</v>
          </cell>
          <cell r="U109">
            <v>739916.5</v>
          </cell>
        </row>
        <row r="110">
          <cell r="A110" t="str">
            <v>NM1</v>
          </cell>
          <cell r="B110">
            <v>2007</v>
          </cell>
          <cell r="C110">
            <v>11</v>
          </cell>
          <cell r="F110" t="str">
            <v>OPP SAL2</v>
          </cell>
          <cell r="O110">
            <v>400</v>
          </cell>
        </row>
        <row r="111">
          <cell r="A111" t="str">
            <v>NM1</v>
          </cell>
          <cell r="B111">
            <v>2007</v>
          </cell>
          <cell r="C111">
            <v>11</v>
          </cell>
          <cell r="F111" t="str">
            <v>TIELINES</v>
          </cell>
          <cell r="N111">
            <v>4651.38</v>
          </cell>
          <cell r="P111">
            <v>291601.13</v>
          </cell>
        </row>
        <row r="112">
          <cell r="A112" t="str">
            <v>NM1</v>
          </cell>
          <cell r="B112">
            <v>2007</v>
          </cell>
          <cell r="C112">
            <v>11</v>
          </cell>
          <cell r="F112" t="str">
            <v>WIND</v>
          </cell>
          <cell r="N112">
            <v>237.6</v>
          </cell>
          <cell r="O112">
            <v>1.32</v>
          </cell>
          <cell r="P112">
            <v>326.24</v>
          </cell>
        </row>
        <row r="113">
          <cell r="A113" t="str">
            <v>NM1</v>
          </cell>
          <cell r="B113">
            <v>2007</v>
          </cell>
          <cell r="C113">
            <v>11</v>
          </cell>
          <cell r="D113" t="str">
            <v>COPPER</v>
          </cell>
          <cell r="E113">
            <v>1</v>
          </cell>
          <cell r="H113">
            <v>8528.99</v>
          </cell>
          <cell r="I113">
            <v>343.35</v>
          </cell>
          <cell r="J113">
            <v>62</v>
          </cell>
          <cell r="K113">
            <v>75.78</v>
          </cell>
          <cell r="L113">
            <v>891.78</v>
          </cell>
        </row>
        <row r="114">
          <cell r="A114" t="str">
            <v>NM1</v>
          </cell>
          <cell r="B114">
            <v>2007</v>
          </cell>
          <cell r="C114">
            <v>11</v>
          </cell>
          <cell r="D114" t="str">
            <v>FOUR COR</v>
          </cell>
          <cell r="E114">
            <v>4</v>
          </cell>
          <cell r="H114">
            <v>531311.75</v>
          </cell>
          <cell r="I114">
            <v>40842.36</v>
          </cell>
          <cell r="J114">
            <v>52</v>
          </cell>
          <cell r="K114">
            <v>36305.589999999997</v>
          </cell>
          <cell r="L114">
            <v>357544.94</v>
          </cell>
        </row>
        <row r="115">
          <cell r="A115" t="str">
            <v>NM1</v>
          </cell>
          <cell r="B115">
            <v>2007</v>
          </cell>
          <cell r="C115">
            <v>11</v>
          </cell>
          <cell r="D115" t="str">
            <v>FOUR COR</v>
          </cell>
          <cell r="E115">
            <v>5</v>
          </cell>
          <cell r="H115">
            <v>520434.11</v>
          </cell>
          <cell r="I115">
            <v>39884.18</v>
          </cell>
          <cell r="J115">
            <v>52</v>
          </cell>
          <cell r="K115">
            <v>35453.839999999997</v>
          </cell>
          <cell r="L115">
            <v>349418.81</v>
          </cell>
        </row>
        <row r="116">
          <cell r="A116" t="str">
            <v>NM1</v>
          </cell>
          <cell r="B116">
            <v>2007</v>
          </cell>
          <cell r="C116">
            <v>11</v>
          </cell>
          <cell r="D116" t="str">
            <v>NEWMAN</v>
          </cell>
          <cell r="E116">
            <v>1</v>
          </cell>
          <cell r="H116">
            <v>141549.59</v>
          </cell>
          <cell r="I116">
            <v>818.46</v>
          </cell>
          <cell r="J116">
            <v>74</v>
          </cell>
          <cell r="K116">
            <v>935.95</v>
          </cell>
          <cell r="L116">
            <v>14961.53</v>
          </cell>
        </row>
        <row r="117">
          <cell r="A117" t="str">
            <v>NM1</v>
          </cell>
          <cell r="B117">
            <v>2007</v>
          </cell>
          <cell r="C117">
            <v>11</v>
          </cell>
          <cell r="D117" t="str">
            <v>NEWMAN</v>
          </cell>
          <cell r="E117">
            <v>2</v>
          </cell>
          <cell r="H117">
            <v>244098.57</v>
          </cell>
          <cell r="I117">
            <v>1722.34</v>
          </cell>
          <cell r="J117">
            <v>76</v>
          </cell>
          <cell r="K117">
            <v>1970.32</v>
          </cell>
          <cell r="L117">
            <v>25901.34</v>
          </cell>
        </row>
        <row r="118">
          <cell r="A118" t="str">
            <v>NM1</v>
          </cell>
          <cell r="B118">
            <v>2007</v>
          </cell>
          <cell r="C118">
            <v>11</v>
          </cell>
          <cell r="D118" t="str">
            <v>NEWMAN</v>
          </cell>
          <cell r="E118">
            <v>3</v>
          </cell>
          <cell r="H118">
            <v>360995.51</v>
          </cell>
          <cell r="I118">
            <v>2800.5</v>
          </cell>
          <cell r="J118">
            <v>97</v>
          </cell>
          <cell r="K118">
            <v>3202.52</v>
          </cell>
          <cell r="L118">
            <v>38372.04</v>
          </cell>
        </row>
        <row r="119">
          <cell r="A119" t="str">
            <v>NM1</v>
          </cell>
          <cell r="B119">
            <v>2007</v>
          </cell>
          <cell r="C119">
            <v>11</v>
          </cell>
          <cell r="D119" t="str">
            <v>NEWMAN</v>
          </cell>
          <cell r="E119">
            <v>4</v>
          </cell>
          <cell r="H119">
            <v>8008011.5</v>
          </cell>
          <cell r="I119">
            <v>67483.039999999994</v>
          </cell>
          <cell r="J119">
            <v>207</v>
          </cell>
          <cell r="K119">
            <v>77170.31</v>
          </cell>
          <cell r="L119">
            <v>831103.72</v>
          </cell>
        </row>
        <row r="120">
          <cell r="A120" t="str">
            <v>NM1</v>
          </cell>
          <cell r="B120">
            <v>2007</v>
          </cell>
          <cell r="C120">
            <v>11</v>
          </cell>
          <cell r="D120" t="str">
            <v>NEWMAN</v>
          </cell>
          <cell r="E120">
            <v>5</v>
          </cell>
          <cell r="H120">
            <v>8496255</v>
          </cell>
          <cell r="I120">
            <v>122043.65</v>
          </cell>
          <cell r="J120">
            <v>288</v>
          </cell>
          <cell r="K120">
            <v>109240.42</v>
          </cell>
          <cell r="L120">
            <v>908690.44</v>
          </cell>
        </row>
        <row r="121">
          <cell r="A121" t="str">
            <v>NM1</v>
          </cell>
          <cell r="B121">
            <v>2007</v>
          </cell>
          <cell r="C121">
            <v>11</v>
          </cell>
          <cell r="D121" t="str">
            <v>PALO VER</v>
          </cell>
          <cell r="E121">
            <v>1</v>
          </cell>
          <cell r="H121">
            <v>674861</v>
          </cell>
          <cell r="J121">
            <v>211</v>
          </cell>
          <cell r="K121">
            <v>147514.26999999999</v>
          </cell>
          <cell r="L121">
            <v>1503170.38</v>
          </cell>
        </row>
        <row r="122">
          <cell r="A122" t="str">
            <v>NM1</v>
          </cell>
          <cell r="B122">
            <v>2007</v>
          </cell>
          <cell r="C122">
            <v>11</v>
          </cell>
          <cell r="D122" t="str">
            <v>PALO VER</v>
          </cell>
          <cell r="E122">
            <v>2</v>
          </cell>
          <cell r="H122">
            <v>641814.63</v>
          </cell>
          <cell r="J122">
            <v>211</v>
          </cell>
          <cell r="K122">
            <v>146450.85999999999</v>
          </cell>
          <cell r="L122">
            <v>1492334.13</v>
          </cell>
        </row>
        <row r="123">
          <cell r="A123" t="str">
            <v>NM1</v>
          </cell>
          <cell r="B123">
            <v>2007</v>
          </cell>
          <cell r="C123">
            <v>11</v>
          </cell>
          <cell r="D123" t="str">
            <v>PALO VER</v>
          </cell>
          <cell r="E123">
            <v>3</v>
          </cell>
          <cell r="J123">
            <v>200</v>
          </cell>
        </row>
        <row r="124">
          <cell r="A124" t="str">
            <v>NM1</v>
          </cell>
          <cell r="B124">
            <v>2007</v>
          </cell>
          <cell r="C124">
            <v>11</v>
          </cell>
          <cell r="D124" t="str">
            <v>PURCHASE</v>
          </cell>
          <cell r="E124">
            <v>3</v>
          </cell>
          <cell r="H124">
            <v>2022173.5</v>
          </cell>
          <cell r="I124">
            <v>81192.2</v>
          </cell>
          <cell r="J124">
            <v>133</v>
          </cell>
          <cell r="K124">
            <v>40282.339999999997</v>
          </cell>
          <cell r="L124">
            <v>402823.41</v>
          </cell>
        </row>
        <row r="125">
          <cell r="A125" t="str">
            <v>NM1</v>
          </cell>
          <cell r="B125">
            <v>2007</v>
          </cell>
          <cell r="C125">
            <v>11</v>
          </cell>
          <cell r="D125" t="str">
            <v>RIO GRAN</v>
          </cell>
          <cell r="E125">
            <v>6</v>
          </cell>
          <cell r="H125">
            <v>11726.22</v>
          </cell>
          <cell r="I125">
            <v>77.31</v>
          </cell>
          <cell r="J125">
            <v>45</v>
          </cell>
          <cell r="K125">
            <v>72.42</v>
          </cell>
          <cell r="L125">
            <v>1196.55</v>
          </cell>
        </row>
        <row r="126">
          <cell r="A126" t="str">
            <v>NM1</v>
          </cell>
          <cell r="B126">
            <v>2007</v>
          </cell>
          <cell r="C126">
            <v>11</v>
          </cell>
          <cell r="D126" t="str">
            <v>RIO GRAN</v>
          </cell>
          <cell r="E126">
            <v>7</v>
          </cell>
          <cell r="H126">
            <v>26565.16</v>
          </cell>
          <cell r="I126">
            <v>127.68</v>
          </cell>
          <cell r="J126">
            <v>46</v>
          </cell>
          <cell r="K126">
            <v>119.61</v>
          </cell>
          <cell r="L126">
            <v>2710.73</v>
          </cell>
        </row>
        <row r="127">
          <cell r="A127" t="str">
            <v>NM1</v>
          </cell>
          <cell r="B127">
            <v>2007</v>
          </cell>
          <cell r="C127">
            <v>11</v>
          </cell>
          <cell r="D127" t="str">
            <v>RIO GRAN</v>
          </cell>
          <cell r="E127">
            <v>8</v>
          </cell>
          <cell r="H127">
            <v>3931445.25</v>
          </cell>
          <cell r="I127">
            <v>38112.980000000003</v>
          </cell>
          <cell r="J127">
            <v>138</v>
          </cell>
          <cell r="K127">
            <v>35702.93</v>
          </cell>
          <cell r="L127">
            <v>401167.88</v>
          </cell>
        </row>
        <row r="128">
          <cell r="A128" t="str">
            <v>NM1</v>
          </cell>
          <cell r="B128">
            <v>2007</v>
          </cell>
          <cell r="C128">
            <v>12</v>
          </cell>
          <cell r="M128">
            <v>26.9</v>
          </cell>
        </row>
        <row r="129">
          <cell r="A129" t="str">
            <v>NM1</v>
          </cell>
          <cell r="B129">
            <v>2007</v>
          </cell>
          <cell r="C129">
            <v>12</v>
          </cell>
          <cell r="G129" t="str">
            <v>LOSS-OTH</v>
          </cell>
          <cell r="Q129">
            <v>1159</v>
          </cell>
          <cell r="R129">
            <v>3</v>
          </cell>
        </row>
        <row r="130">
          <cell r="A130" t="str">
            <v>NM1</v>
          </cell>
          <cell r="B130">
            <v>2007</v>
          </cell>
          <cell r="C130">
            <v>12</v>
          </cell>
          <cell r="G130" t="str">
            <v>OPP SAL2</v>
          </cell>
          <cell r="Q130">
            <v>62164.36</v>
          </cell>
          <cell r="R130">
            <v>400</v>
          </cell>
          <cell r="S130">
            <v>5540219</v>
          </cell>
          <cell r="T130">
            <v>4903734</v>
          </cell>
          <cell r="U130">
            <v>636484.75</v>
          </cell>
        </row>
        <row r="131">
          <cell r="A131" t="str">
            <v>NM1</v>
          </cell>
          <cell r="B131">
            <v>2007</v>
          </cell>
          <cell r="C131">
            <v>12</v>
          </cell>
          <cell r="F131" t="str">
            <v>OPP SAL2</v>
          </cell>
          <cell r="O131">
            <v>400</v>
          </cell>
        </row>
        <row r="132">
          <cell r="A132" t="str">
            <v>NM1</v>
          </cell>
          <cell r="B132">
            <v>2007</v>
          </cell>
          <cell r="C132">
            <v>12</v>
          </cell>
          <cell r="F132" t="str">
            <v>TIELINES</v>
          </cell>
          <cell r="N132">
            <v>26859.54</v>
          </cell>
          <cell r="P132">
            <v>1517992.63</v>
          </cell>
        </row>
        <row r="133">
          <cell r="A133" t="str">
            <v>NM1</v>
          </cell>
          <cell r="B133">
            <v>2007</v>
          </cell>
          <cell r="C133">
            <v>12</v>
          </cell>
          <cell r="F133" t="str">
            <v>WIND</v>
          </cell>
          <cell r="N133">
            <v>245.52</v>
          </cell>
          <cell r="O133">
            <v>1.32</v>
          </cell>
          <cell r="P133">
            <v>337.11</v>
          </cell>
        </row>
        <row r="134">
          <cell r="A134" t="str">
            <v>NM1</v>
          </cell>
          <cell r="B134">
            <v>2007</v>
          </cell>
          <cell r="C134">
            <v>12</v>
          </cell>
          <cell r="D134" t="str">
            <v>COPPER</v>
          </cell>
          <cell r="E134">
            <v>1</v>
          </cell>
          <cell r="H134">
            <v>17607.78</v>
          </cell>
          <cell r="I134">
            <v>634.52</v>
          </cell>
          <cell r="J134">
            <v>62</v>
          </cell>
          <cell r="K134">
            <v>139.94999999999999</v>
          </cell>
          <cell r="L134">
            <v>1716.46</v>
          </cell>
        </row>
        <row r="135">
          <cell r="A135" t="str">
            <v>NM1</v>
          </cell>
          <cell r="B135">
            <v>2007</v>
          </cell>
          <cell r="C135">
            <v>12</v>
          </cell>
          <cell r="D135" t="str">
            <v>FOUR COR</v>
          </cell>
          <cell r="E135">
            <v>4</v>
          </cell>
          <cell r="H135">
            <v>560435.88</v>
          </cell>
          <cell r="I135">
            <v>42118</v>
          </cell>
          <cell r="J135">
            <v>52</v>
          </cell>
          <cell r="K135">
            <v>37439.54</v>
          </cell>
          <cell r="L135">
            <v>368707.81</v>
          </cell>
        </row>
        <row r="136">
          <cell r="A136" t="str">
            <v>NM1</v>
          </cell>
          <cell r="B136">
            <v>2007</v>
          </cell>
          <cell r="C136">
            <v>12</v>
          </cell>
          <cell r="D136" t="str">
            <v>FOUR COR</v>
          </cell>
          <cell r="E136">
            <v>5</v>
          </cell>
          <cell r="H136">
            <v>52476.800000000003</v>
          </cell>
          <cell r="I136">
            <v>3942.94</v>
          </cell>
          <cell r="J136">
            <v>52</v>
          </cell>
          <cell r="K136">
            <v>3504.96</v>
          </cell>
          <cell r="L136">
            <v>34524.21</v>
          </cell>
        </row>
        <row r="137">
          <cell r="A137" t="str">
            <v>NM1</v>
          </cell>
          <cell r="B137">
            <v>2007</v>
          </cell>
          <cell r="C137">
            <v>12</v>
          </cell>
          <cell r="D137" t="str">
            <v>NEWMAN</v>
          </cell>
          <cell r="E137">
            <v>1</v>
          </cell>
          <cell r="H137">
            <v>41718.160000000003</v>
          </cell>
          <cell r="I137">
            <v>246.1</v>
          </cell>
          <cell r="J137">
            <v>74</v>
          </cell>
          <cell r="K137">
            <v>281.23</v>
          </cell>
          <cell r="L137">
            <v>4110.8999999999996</v>
          </cell>
        </row>
        <row r="138">
          <cell r="A138" t="str">
            <v>NM1</v>
          </cell>
          <cell r="B138">
            <v>2007</v>
          </cell>
          <cell r="C138">
            <v>12</v>
          </cell>
          <cell r="D138" t="str">
            <v>NEWMAN</v>
          </cell>
          <cell r="E138">
            <v>2</v>
          </cell>
          <cell r="H138">
            <v>92247.13</v>
          </cell>
          <cell r="I138">
            <v>566.73</v>
          </cell>
          <cell r="J138">
            <v>76</v>
          </cell>
          <cell r="K138">
            <v>647.87</v>
          </cell>
          <cell r="L138">
            <v>9083.2099999999991</v>
          </cell>
        </row>
        <row r="139">
          <cell r="A139" t="str">
            <v>NM1</v>
          </cell>
          <cell r="B139">
            <v>2007</v>
          </cell>
          <cell r="C139">
            <v>12</v>
          </cell>
          <cell r="D139" t="str">
            <v>NEWMAN</v>
          </cell>
          <cell r="E139">
            <v>3</v>
          </cell>
          <cell r="H139">
            <v>317888.18</v>
          </cell>
          <cell r="I139">
            <v>2170.48</v>
          </cell>
          <cell r="J139">
            <v>97</v>
          </cell>
          <cell r="K139">
            <v>2480.31</v>
          </cell>
          <cell r="L139">
            <v>31417.5</v>
          </cell>
        </row>
        <row r="140">
          <cell r="A140" t="str">
            <v>NM1</v>
          </cell>
          <cell r="B140">
            <v>2007</v>
          </cell>
          <cell r="C140">
            <v>12</v>
          </cell>
          <cell r="D140" t="str">
            <v>NEWMAN</v>
          </cell>
          <cell r="E140">
            <v>4</v>
          </cell>
          <cell r="H140">
            <v>8383642.1299999999</v>
          </cell>
          <cell r="I140">
            <v>64060.68</v>
          </cell>
          <cell r="J140">
            <v>207</v>
          </cell>
          <cell r="K140">
            <v>73205.02</v>
          </cell>
          <cell r="L140">
            <v>810387.14</v>
          </cell>
        </row>
        <row r="141">
          <cell r="A141" t="str">
            <v>NM1</v>
          </cell>
          <cell r="B141">
            <v>2007</v>
          </cell>
          <cell r="C141">
            <v>12</v>
          </cell>
          <cell r="D141" t="str">
            <v>NEWMAN</v>
          </cell>
          <cell r="E141">
            <v>5</v>
          </cell>
          <cell r="H141">
            <v>8162357.5</v>
          </cell>
          <cell r="I141">
            <v>108300.5</v>
          </cell>
          <cell r="J141">
            <v>288</v>
          </cell>
          <cell r="K141">
            <v>96870.67</v>
          </cell>
          <cell r="L141">
            <v>812174.88</v>
          </cell>
        </row>
        <row r="142">
          <cell r="A142" t="str">
            <v>NM1</v>
          </cell>
          <cell r="B142">
            <v>2007</v>
          </cell>
          <cell r="C142">
            <v>12</v>
          </cell>
          <cell r="D142" t="str">
            <v>PALO VER</v>
          </cell>
          <cell r="E142">
            <v>1</v>
          </cell>
          <cell r="H142">
            <v>697356.44</v>
          </cell>
          <cell r="J142">
            <v>211</v>
          </cell>
          <cell r="K142">
            <v>152431.44</v>
          </cell>
          <cell r="L142">
            <v>1553276.25</v>
          </cell>
        </row>
        <row r="143">
          <cell r="A143" t="str">
            <v>NM1</v>
          </cell>
          <cell r="B143">
            <v>2007</v>
          </cell>
          <cell r="C143">
            <v>12</v>
          </cell>
          <cell r="D143" t="str">
            <v>PALO VER</v>
          </cell>
          <cell r="E143">
            <v>2</v>
          </cell>
          <cell r="H143">
            <v>663208.56000000006</v>
          </cell>
          <cell r="J143">
            <v>211</v>
          </cell>
          <cell r="K143">
            <v>151332.57999999999</v>
          </cell>
          <cell r="L143">
            <v>1542078.75</v>
          </cell>
        </row>
        <row r="144">
          <cell r="A144" t="str">
            <v>NM1</v>
          </cell>
          <cell r="B144">
            <v>2007</v>
          </cell>
          <cell r="C144">
            <v>12</v>
          </cell>
          <cell r="D144" t="str">
            <v>PALO VER</v>
          </cell>
          <cell r="E144">
            <v>3</v>
          </cell>
          <cell r="J144">
            <v>200</v>
          </cell>
        </row>
        <row r="145">
          <cell r="A145" t="str">
            <v>NM1</v>
          </cell>
          <cell r="B145">
            <v>2007</v>
          </cell>
          <cell r="C145">
            <v>12</v>
          </cell>
          <cell r="D145" t="str">
            <v>PURCHASE</v>
          </cell>
          <cell r="E145">
            <v>3</v>
          </cell>
          <cell r="H145">
            <v>4005014.25</v>
          </cell>
          <cell r="I145">
            <v>141453.70000000001</v>
          </cell>
          <cell r="J145">
            <v>133</v>
          </cell>
          <cell r="K145">
            <v>70130.740000000005</v>
          </cell>
          <cell r="L145">
            <v>701403.5</v>
          </cell>
        </row>
        <row r="146">
          <cell r="A146" t="str">
            <v>NM1</v>
          </cell>
          <cell r="B146">
            <v>2007</v>
          </cell>
          <cell r="C146">
            <v>12</v>
          </cell>
          <cell r="D146" t="str">
            <v>RIO GRAN</v>
          </cell>
          <cell r="E146">
            <v>6</v>
          </cell>
          <cell r="H146">
            <v>1559057.71</v>
          </cell>
          <cell r="I146">
            <v>12682.03</v>
          </cell>
          <cell r="J146">
            <v>45</v>
          </cell>
          <cell r="K146">
            <v>11871.71</v>
          </cell>
          <cell r="L146">
            <v>148087.01</v>
          </cell>
        </row>
        <row r="147">
          <cell r="A147" t="str">
            <v>NM1</v>
          </cell>
          <cell r="B147">
            <v>2007</v>
          </cell>
          <cell r="C147">
            <v>12</v>
          </cell>
          <cell r="D147" t="str">
            <v>RIO GRAN</v>
          </cell>
          <cell r="E147">
            <v>7</v>
          </cell>
          <cell r="H147">
            <v>45602.27</v>
          </cell>
          <cell r="I147">
            <v>287.19</v>
          </cell>
          <cell r="J147">
            <v>46</v>
          </cell>
          <cell r="K147">
            <v>268.83999999999997</v>
          </cell>
          <cell r="L147">
            <v>4330.7</v>
          </cell>
        </row>
        <row r="148">
          <cell r="A148" t="str">
            <v>NM1</v>
          </cell>
          <cell r="B148">
            <v>2007</v>
          </cell>
          <cell r="C148">
            <v>12</v>
          </cell>
          <cell r="D148" t="str">
            <v>RIO GRAN</v>
          </cell>
          <cell r="E148">
            <v>8</v>
          </cell>
          <cell r="H148">
            <v>6995065.5199999996</v>
          </cell>
          <cell r="I148">
            <v>67675.11</v>
          </cell>
          <cell r="J148">
            <v>138</v>
          </cell>
          <cell r="K148">
            <v>63351.01</v>
          </cell>
          <cell r="L148">
            <v>678060.92</v>
          </cell>
        </row>
        <row r="149">
          <cell r="A149" t="str">
            <v>NM1</v>
          </cell>
          <cell r="B149">
            <v>2008</v>
          </cell>
          <cell r="C149">
            <v>1</v>
          </cell>
          <cell r="M149">
            <v>24.6</v>
          </cell>
          <cell r="W149">
            <v>0.69</v>
          </cell>
        </row>
        <row r="150">
          <cell r="A150" t="str">
            <v>NM1</v>
          </cell>
          <cell r="B150">
            <v>2008</v>
          </cell>
          <cell r="C150">
            <v>1</v>
          </cell>
          <cell r="G150" t="str">
            <v>LOSS-OTH</v>
          </cell>
          <cell r="Q150">
            <v>987</v>
          </cell>
          <cell r="R150">
            <v>2</v>
          </cell>
        </row>
        <row r="151">
          <cell r="A151" t="str">
            <v>NM1</v>
          </cell>
          <cell r="B151">
            <v>2008</v>
          </cell>
          <cell r="C151">
            <v>1</v>
          </cell>
          <cell r="G151" t="str">
            <v>OPP SAL2</v>
          </cell>
          <cell r="Q151">
            <v>27268.87</v>
          </cell>
          <cell r="R151">
            <v>400</v>
          </cell>
          <cell r="S151">
            <v>2544499.25</v>
          </cell>
          <cell r="T151">
            <v>2343586.25</v>
          </cell>
          <cell r="U151">
            <v>200912.94</v>
          </cell>
        </row>
        <row r="152">
          <cell r="A152" t="str">
            <v>NM1</v>
          </cell>
          <cell r="B152">
            <v>2008</v>
          </cell>
          <cell r="C152">
            <v>1</v>
          </cell>
          <cell r="F152" t="str">
            <v>OPP SAL2</v>
          </cell>
          <cell r="O152">
            <v>400</v>
          </cell>
        </row>
        <row r="153">
          <cell r="A153" t="str">
            <v>NM1</v>
          </cell>
          <cell r="B153">
            <v>2008</v>
          </cell>
          <cell r="C153">
            <v>1</v>
          </cell>
          <cell r="F153" t="str">
            <v>TIELINES</v>
          </cell>
          <cell r="N153">
            <v>33365.410000000003</v>
          </cell>
          <cell r="P153">
            <v>1999204.25</v>
          </cell>
        </row>
        <row r="154">
          <cell r="A154" t="str">
            <v>NM1</v>
          </cell>
          <cell r="B154">
            <v>2008</v>
          </cell>
          <cell r="C154">
            <v>1</v>
          </cell>
          <cell r="F154" t="str">
            <v>WIND</v>
          </cell>
          <cell r="N154">
            <v>245.52</v>
          </cell>
          <cell r="O154">
            <v>1.32</v>
          </cell>
          <cell r="P154">
            <v>341.16</v>
          </cell>
        </row>
        <row r="155">
          <cell r="A155" t="str">
            <v>NM1</v>
          </cell>
          <cell r="B155">
            <v>2008</v>
          </cell>
          <cell r="C155">
            <v>1</v>
          </cell>
          <cell r="D155" t="str">
            <v>COPPER</v>
          </cell>
          <cell r="E155">
            <v>1</v>
          </cell>
          <cell r="H155">
            <v>12620.71</v>
          </cell>
          <cell r="I155">
            <v>406.94</v>
          </cell>
          <cell r="J155">
            <v>62</v>
          </cell>
          <cell r="K155">
            <v>89.38</v>
          </cell>
          <cell r="L155">
            <v>1170.54</v>
          </cell>
        </row>
        <row r="156">
          <cell r="A156" t="str">
            <v>NM1</v>
          </cell>
          <cell r="B156">
            <v>2008</v>
          </cell>
          <cell r="C156">
            <v>1</v>
          </cell>
          <cell r="D156" t="str">
            <v>FOUR COR</v>
          </cell>
          <cell r="E156">
            <v>4</v>
          </cell>
          <cell r="H156">
            <v>553401.25</v>
          </cell>
          <cell r="I156">
            <v>44260</v>
          </cell>
          <cell r="J156">
            <v>52</v>
          </cell>
          <cell r="K156">
            <v>37406.21</v>
          </cell>
          <cell r="L156">
            <v>368377.19</v>
          </cell>
        </row>
        <row r="157">
          <cell r="A157" t="str">
            <v>NM1</v>
          </cell>
          <cell r="B157">
            <v>2008</v>
          </cell>
          <cell r="C157">
            <v>1</v>
          </cell>
          <cell r="D157" t="str">
            <v>FOUR COR</v>
          </cell>
          <cell r="E157">
            <v>5</v>
          </cell>
          <cell r="J157">
            <v>52</v>
          </cell>
        </row>
        <row r="158">
          <cell r="A158" t="str">
            <v>NM1</v>
          </cell>
          <cell r="B158">
            <v>2008</v>
          </cell>
          <cell r="C158">
            <v>1</v>
          </cell>
          <cell r="D158" t="str">
            <v>NEWMAN</v>
          </cell>
          <cell r="E158">
            <v>1</v>
          </cell>
          <cell r="H158">
            <v>79422.62</v>
          </cell>
          <cell r="I158">
            <v>374.12</v>
          </cell>
          <cell r="J158">
            <v>74</v>
          </cell>
          <cell r="K158">
            <v>501.05</v>
          </cell>
          <cell r="L158">
            <v>7444.46</v>
          </cell>
        </row>
        <row r="159">
          <cell r="A159" t="str">
            <v>NM1</v>
          </cell>
          <cell r="B159">
            <v>2008</v>
          </cell>
          <cell r="C159">
            <v>1</v>
          </cell>
          <cell r="D159" t="str">
            <v>NEWMAN</v>
          </cell>
          <cell r="E159">
            <v>2</v>
          </cell>
          <cell r="H159">
            <v>111635.48</v>
          </cell>
          <cell r="I159">
            <v>572.83000000000004</v>
          </cell>
          <cell r="J159">
            <v>76</v>
          </cell>
          <cell r="K159">
            <v>766.85</v>
          </cell>
          <cell r="L159">
            <v>10463.59</v>
          </cell>
        </row>
        <row r="160">
          <cell r="A160" t="str">
            <v>NM1</v>
          </cell>
          <cell r="B160">
            <v>2008</v>
          </cell>
          <cell r="C160">
            <v>1</v>
          </cell>
          <cell r="D160" t="str">
            <v>NEWMAN</v>
          </cell>
          <cell r="E160">
            <v>3</v>
          </cell>
          <cell r="H160">
            <v>115711.98</v>
          </cell>
          <cell r="I160">
            <v>727.27</v>
          </cell>
          <cell r="J160">
            <v>97</v>
          </cell>
          <cell r="K160">
            <v>974.01</v>
          </cell>
          <cell r="L160">
            <v>10911.37</v>
          </cell>
        </row>
        <row r="161">
          <cell r="A161" t="str">
            <v>NM1</v>
          </cell>
          <cell r="B161">
            <v>2008</v>
          </cell>
          <cell r="C161">
            <v>1</v>
          </cell>
          <cell r="D161" t="str">
            <v>NEWMAN</v>
          </cell>
          <cell r="E161">
            <v>4</v>
          </cell>
          <cell r="H161">
            <v>7847995.25</v>
          </cell>
          <cell r="I161">
            <v>48872.800000000003</v>
          </cell>
          <cell r="J161">
            <v>207</v>
          </cell>
          <cell r="K161">
            <v>65454.04</v>
          </cell>
          <cell r="L161">
            <v>719606.85</v>
          </cell>
        </row>
        <row r="162">
          <cell r="A162" t="str">
            <v>NM1</v>
          </cell>
          <cell r="B162">
            <v>2008</v>
          </cell>
          <cell r="C162">
            <v>1</v>
          </cell>
          <cell r="D162" t="str">
            <v>NEWMAN</v>
          </cell>
          <cell r="E162">
            <v>5</v>
          </cell>
          <cell r="H162">
            <v>8257525</v>
          </cell>
          <cell r="I162">
            <v>104783.96</v>
          </cell>
          <cell r="J162">
            <v>288</v>
          </cell>
          <cell r="K162">
            <v>93632.14</v>
          </cell>
          <cell r="L162">
            <v>781222.81</v>
          </cell>
        </row>
        <row r="163">
          <cell r="A163" t="str">
            <v>NM1</v>
          </cell>
          <cell r="B163">
            <v>2008</v>
          </cell>
          <cell r="C163">
            <v>1</v>
          </cell>
          <cell r="D163" t="str">
            <v>PALO VER</v>
          </cell>
          <cell r="E163">
            <v>1</v>
          </cell>
          <cell r="H163">
            <v>692329.31</v>
          </cell>
          <cell r="J163">
            <v>211</v>
          </cell>
          <cell r="K163">
            <v>151332.59</v>
          </cell>
          <cell r="L163">
            <v>1542078.88</v>
          </cell>
        </row>
        <row r="164">
          <cell r="A164" t="str">
            <v>NM1</v>
          </cell>
          <cell r="B164">
            <v>2008</v>
          </cell>
          <cell r="C164">
            <v>1</v>
          </cell>
          <cell r="D164" t="str">
            <v>PALO VER</v>
          </cell>
          <cell r="E164">
            <v>2</v>
          </cell>
          <cell r="H164">
            <v>663208.5</v>
          </cell>
          <cell r="J164">
            <v>211</v>
          </cell>
          <cell r="K164">
            <v>151332.57999999999</v>
          </cell>
          <cell r="L164">
            <v>1542078.63</v>
          </cell>
        </row>
        <row r="165">
          <cell r="A165" t="str">
            <v>NM1</v>
          </cell>
          <cell r="B165">
            <v>2008</v>
          </cell>
          <cell r="C165">
            <v>1</v>
          </cell>
          <cell r="D165" t="str">
            <v>PALO VER</v>
          </cell>
          <cell r="E165">
            <v>3</v>
          </cell>
          <cell r="J165">
            <v>211</v>
          </cell>
        </row>
        <row r="166">
          <cell r="A166" t="str">
            <v>NM1</v>
          </cell>
          <cell r="B166">
            <v>2008</v>
          </cell>
          <cell r="C166">
            <v>1</v>
          </cell>
          <cell r="D166" t="str">
            <v>PURCHASE</v>
          </cell>
          <cell r="E166">
            <v>3</v>
          </cell>
          <cell r="H166">
            <v>4092324.75</v>
          </cell>
          <cell r="I166">
            <v>143415.84</v>
          </cell>
          <cell r="J166">
            <v>133</v>
          </cell>
          <cell r="K166">
            <v>71032.899999999994</v>
          </cell>
          <cell r="L166">
            <v>710473.13</v>
          </cell>
        </row>
        <row r="167">
          <cell r="A167" t="str">
            <v>NM1</v>
          </cell>
          <cell r="B167">
            <v>2008</v>
          </cell>
          <cell r="C167">
            <v>1</v>
          </cell>
          <cell r="D167" t="str">
            <v>RIO GRAN</v>
          </cell>
          <cell r="E167">
            <v>6</v>
          </cell>
          <cell r="H167">
            <v>1226039</v>
          </cell>
          <cell r="I167">
            <v>9476.1299999999992</v>
          </cell>
          <cell r="J167">
            <v>45</v>
          </cell>
          <cell r="K167">
            <v>8774.19</v>
          </cell>
          <cell r="L167">
            <v>110653.34</v>
          </cell>
        </row>
        <row r="168">
          <cell r="A168" t="str">
            <v>NM1</v>
          </cell>
          <cell r="B168">
            <v>2008</v>
          </cell>
          <cell r="C168">
            <v>1</v>
          </cell>
          <cell r="D168" t="str">
            <v>RIO GRAN</v>
          </cell>
          <cell r="E168">
            <v>7</v>
          </cell>
          <cell r="H168">
            <v>26009.98</v>
          </cell>
          <cell r="I168">
            <v>163.07</v>
          </cell>
          <cell r="J168">
            <v>46</v>
          </cell>
          <cell r="K168">
            <v>150.99</v>
          </cell>
          <cell r="L168">
            <v>2347.4699999999998</v>
          </cell>
        </row>
        <row r="169">
          <cell r="A169" t="str">
            <v>NM1</v>
          </cell>
          <cell r="B169">
            <v>2008</v>
          </cell>
          <cell r="C169">
            <v>1</v>
          </cell>
          <cell r="D169" t="str">
            <v>RIO GRAN</v>
          </cell>
          <cell r="E169">
            <v>8</v>
          </cell>
          <cell r="H169">
            <v>4415607.5</v>
          </cell>
          <cell r="I169">
            <v>37960.81</v>
          </cell>
          <cell r="J169">
            <v>138</v>
          </cell>
          <cell r="K169">
            <v>35148.9</v>
          </cell>
          <cell r="L169">
            <v>398520.53</v>
          </cell>
        </row>
        <row r="170">
          <cell r="A170" t="str">
            <v>NM1</v>
          </cell>
          <cell r="B170">
            <v>2008</v>
          </cell>
          <cell r="C170">
            <v>2</v>
          </cell>
          <cell r="M170">
            <v>23.1</v>
          </cell>
          <cell r="W170">
            <v>0.74</v>
          </cell>
        </row>
        <row r="171">
          <cell r="A171" t="str">
            <v>NM1</v>
          </cell>
          <cell r="B171">
            <v>2008</v>
          </cell>
          <cell r="C171">
            <v>2</v>
          </cell>
          <cell r="G171" t="str">
            <v>LOSS-OTH</v>
          </cell>
          <cell r="Q171">
            <v>206</v>
          </cell>
          <cell r="R171">
            <v>2</v>
          </cell>
        </row>
        <row r="172">
          <cell r="A172" t="str">
            <v>NM1</v>
          </cell>
          <cell r="B172">
            <v>2008</v>
          </cell>
          <cell r="C172">
            <v>2</v>
          </cell>
          <cell r="G172" t="str">
            <v>OPP SAL2</v>
          </cell>
          <cell r="Q172">
            <v>39188.94</v>
          </cell>
          <cell r="R172">
            <v>400</v>
          </cell>
          <cell r="S172">
            <v>3654362.75</v>
          </cell>
          <cell r="T172">
            <v>3300243.5</v>
          </cell>
          <cell r="U172">
            <v>354119.19</v>
          </cell>
        </row>
        <row r="173">
          <cell r="A173" t="str">
            <v>NM1</v>
          </cell>
          <cell r="B173">
            <v>2008</v>
          </cell>
          <cell r="C173">
            <v>2</v>
          </cell>
          <cell r="F173" t="str">
            <v>OPP SAL2</v>
          </cell>
          <cell r="O173">
            <v>400</v>
          </cell>
        </row>
        <row r="174">
          <cell r="A174" t="str">
            <v>NM1</v>
          </cell>
          <cell r="B174">
            <v>2008</v>
          </cell>
          <cell r="C174">
            <v>2</v>
          </cell>
          <cell r="F174" t="str">
            <v>TIELINES</v>
          </cell>
          <cell r="N174">
            <v>18229.18</v>
          </cell>
          <cell r="P174">
            <v>1076427</v>
          </cell>
        </row>
        <row r="175">
          <cell r="A175" t="str">
            <v>NM1</v>
          </cell>
          <cell r="B175">
            <v>2008</v>
          </cell>
          <cell r="C175">
            <v>2</v>
          </cell>
          <cell r="F175" t="str">
            <v>WIND</v>
          </cell>
          <cell r="N175">
            <v>229.68</v>
          </cell>
          <cell r="O175">
            <v>1.32</v>
          </cell>
          <cell r="P175">
            <v>319.14999999999998</v>
          </cell>
        </row>
        <row r="176">
          <cell r="A176" t="str">
            <v>NM1</v>
          </cell>
          <cell r="B176">
            <v>2008</v>
          </cell>
          <cell r="C176">
            <v>2</v>
          </cell>
          <cell r="D176" t="str">
            <v>COPPER</v>
          </cell>
          <cell r="E176">
            <v>1</v>
          </cell>
          <cell r="H176">
            <v>10854.9</v>
          </cell>
          <cell r="I176">
            <v>414.52</v>
          </cell>
          <cell r="J176">
            <v>62</v>
          </cell>
          <cell r="K176">
            <v>90.96</v>
          </cell>
          <cell r="L176">
            <v>1007.62</v>
          </cell>
        </row>
        <row r="177">
          <cell r="A177" t="str">
            <v>NM1</v>
          </cell>
          <cell r="B177">
            <v>2008</v>
          </cell>
          <cell r="C177">
            <v>2</v>
          </cell>
          <cell r="D177" t="str">
            <v>FOUR COR</v>
          </cell>
          <cell r="E177">
            <v>4</v>
          </cell>
          <cell r="H177">
            <v>520973.31</v>
          </cell>
          <cell r="I177">
            <v>41525.74</v>
          </cell>
          <cell r="J177">
            <v>52</v>
          </cell>
          <cell r="K177">
            <v>35095.360000000001</v>
          </cell>
          <cell r="L177">
            <v>345626.69</v>
          </cell>
        </row>
        <row r="178">
          <cell r="A178" t="str">
            <v>NM1</v>
          </cell>
          <cell r="B178">
            <v>2008</v>
          </cell>
          <cell r="C178">
            <v>2</v>
          </cell>
          <cell r="D178" t="str">
            <v>FOUR COR</v>
          </cell>
          <cell r="E178">
            <v>5</v>
          </cell>
          <cell r="J178">
            <v>52</v>
          </cell>
        </row>
        <row r="179">
          <cell r="A179" t="str">
            <v>NM1</v>
          </cell>
          <cell r="B179">
            <v>2008</v>
          </cell>
          <cell r="C179">
            <v>2</v>
          </cell>
          <cell r="D179" t="str">
            <v>NEWMAN</v>
          </cell>
          <cell r="E179">
            <v>1</v>
          </cell>
          <cell r="H179">
            <v>76769.350000000006</v>
          </cell>
          <cell r="I179">
            <v>306.94</v>
          </cell>
          <cell r="J179">
            <v>74</v>
          </cell>
          <cell r="K179">
            <v>410.67</v>
          </cell>
          <cell r="L179">
            <v>7172.61</v>
          </cell>
        </row>
        <row r="180">
          <cell r="A180" t="str">
            <v>NM1</v>
          </cell>
          <cell r="B180">
            <v>2008</v>
          </cell>
          <cell r="C180">
            <v>2</v>
          </cell>
          <cell r="D180" t="str">
            <v>NEWMAN</v>
          </cell>
          <cell r="E180">
            <v>2</v>
          </cell>
          <cell r="H180">
            <v>191721.99</v>
          </cell>
          <cell r="I180">
            <v>1054.3499999999999</v>
          </cell>
          <cell r="J180">
            <v>76</v>
          </cell>
          <cell r="K180">
            <v>1410.05</v>
          </cell>
          <cell r="L180">
            <v>18014.740000000002</v>
          </cell>
        </row>
        <row r="181">
          <cell r="A181" t="str">
            <v>NM1</v>
          </cell>
          <cell r="B181">
            <v>2008</v>
          </cell>
          <cell r="C181">
            <v>2</v>
          </cell>
          <cell r="D181" t="str">
            <v>NEWMAN</v>
          </cell>
          <cell r="E181">
            <v>3</v>
          </cell>
          <cell r="J181">
            <v>97</v>
          </cell>
        </row>
        <row r="182">
          <cell r="A182" t="str">
            <v>NM1</v>
          </cell>
          <cell r="B182">
            <v>2008</v>
          </cell>
          <cell r="C182">
            <v>2</v>
          </cell>
          <cell r="D182" t="str">
            <v>NEWMAN</v>
          </cell>
          <cell r="E182">
            <v>4</v>
          </cell>
          <cell r="H182">
            <v>8274382.3799999999</v>
          </cell>
          <cell r="I182">
            <v>51571.33</v>
          </cell>
          <cell r="J182">
            <v>207</v>
          </cell>
          <cell r="K182">
            <v>68999.48</v>
          </cell>
          <cell r="L182">
            <v>761410.41</v>
          </cell>
        </row>
        <row r="183">
          <cell r="A183" t="str">
            <v>NM1</v>
          </cell>
          <cell r="B183">
            <v>2008</v>
          </cell>
          <cell r="C183">
            <v>2</v>
          </cell>
          <cell r="D183" t="str">
            <v>NEWMAN</v>
          </cell>
          <cell r="E183">
            <v>5</v>
          </cell>
          <cell r="H183">
            <v>7687151</v>
          </cell>
          <cell r="I183">
            <v>97655.61</v>
          </cell>
          <cell r="J183">
            <v>288</v>
          </cell>
          <cell r="K183">
            <v>87175.74</v>
          </cell>
          <cell r="L183">
            <v>727949.94</v>
          </cell>
        </row>
        <row r="184">
          <cell r="A184" t="str">
            <v>NM1</v>
          </cell>
          <cell r="B184">
            <v>2008</v>
          </cell>
          <cell r="C184">
            <v>2</v>
          </cell>
          <cell r="D184" t="str">
            <v>PALO VER</v>
          </cell>
          <cell r="E184">
            <v>1</v>
          </cell>
          <cell r="H184">
            <v>647662.88</v>
          </cell>
          <cell r="J184">
            <v>211</v>
          </cell>
          <cell r="K184">
            <v>141569.16</v>
          </cell>
          <cell r="L184">
            <v>1442589.88</v>
          </cell>
        </row>
        <row r="185">
          <cell r="A185" t="str">
            <v>NM1</v>
          </cell>
          <cell r="B185">
            <v>2008</v>
          </cell>
          <cell r="C185">
            <v>2</v>
          </cell>
          <cell r="D185" t="str">
            <v>PALO VER</v>
          </cell>
          <cell r="E185">
            <v>2</v>
          </cell>
          <cell r="H185">
            <v>620420.81000000006</v>
          </cell>
          <cell r="J185">
            <v>211</v>
          </cell>
          <cell r="K185">
            <v>141569.17000000001</v>
          </cell>
          <cell r="L185">
            <v>1442589.63</v>
          </cell>
        </row>
        <row r="186">
          <cell r="A186" t="str">
            <v>NM1</v>
          </cell>
          <cell r="B186">
            <v>2008</v>
          </cell>
          <cell r="C186">
            <v>2</v>
          </cell>
          <cell r="D186" t="str">
            <v>PALO VER</v>
          </cell>
          <cell r="E186">
            <v>3</v>
          </cell>
          <cell r="J186">
            <v>211</v>
          </cell>
        </row>
        <row r="187">
          <cell r="A187" t="str">
            <v>NM1</v>
          </cell>
          <cell r="B187">
            <v>2008</v>
          </cell>
          <cell r="C187">
            <v>2</v>
          </cell>
          <cell r="D187" t="str">
            <v>PURCHASE</v>
          </cell>
          <cell r="E187">
            <v>3</v>
          </cell>
          <cell r="H187">
            <v>3675241</v>
          </cell>
          <cell r="I187">
            <v>144227.44</v>
          </cell>
          <cell r="J187">
            <v>133</v>
          </cell>
          <cell r="K187">
            <v>71363.899999999994</v>
          </cell>
          <cell r="L187">
            <v>713639</v>
          </cell>
        </row>
        <row r="188">
          <cell r="A188" t="str">
            <v>NM1</v>
          </cell>
          <cell r="B188">
            <v>2008</v>
          </cell>
          <cell r="C188">
            <v>2</v>
          </cell>
          <cell r="D188" t="str">
            <v>RIO GRAN</v>
          </cell>
          <cell r="E188">
            <v>6</v>
          </cell>
          <cell r="H188">
            <v>22559.71</v>
          </cell>
          <cell r="I188">
            <v>157.05000000000001</v>
          </cell>
          <cell r="J188">
            <v>45</v>
          </cell>
          <cell r="K188">
            <v>145.28</v>
          </cell>
          <cell r="L188">
            <v>2037.91</v>
          </cell>
        </row>
        <row r="189">
          <cell r="A189" t="str">
            <v>NM1</v>
          </cell>
          <cell r="B189">
            <v>2008</v>
          </cell>
          <cell r="C189">
            <v>2</v>
          </cell>
          <cell r="D189" t="str">
            <v>RIO GRAN</v>
          </cell>
          <cell r="E189">
            <v>7</v>
          </cell>
          <cell r="H189">
            <v>61223.3</v>
          </cell>
          <cell r="I189">
            <v>335.81</v>
          </cell>
          <cell r="J189">
            <v>46</v>
          </cell>
          <cell r="K189">
            <v>310.63</v>
          </cell>
          <cell r="L189">
            <v>5530.56</v>
          </cell>
        </row>
        <row r="190">
          <cell r="A190" t="str">
            <v>NM1</v>
          </cell>
          <cell r="B190">
            <v>2008</v>
          </cell>
          <cell r="C190">
            <v>2</v>
          </cell>
          <cell r="D190" t="str">
            <v>RIO GRAN</v>
          </cell>
          <cell r="E190">
            <v>8</v>
          </cell>
          <cell r="H190">
            <v>3984390.75</v>
          </cell>
          <cell r="I190">
            <v>34166.050000000003</v>
          </cell>
          <cell r="J190">
            <v>138</v>
          </cell>
          <cell r="K190">
            <v>31603.8</v>
          </cell>
          <cell r="L190">
            <v>359926.91</v>
          </cell>
        </row>
        <row r="191">
          <cell r="A191" t="str">
            <v>NM1</v>
          </cell>
          <cell r="B191">
            <v>2008</v>
          </cell>
          <cell r="C191">
            <v>3</v>
          </cell>
          <cell r="M191">
            <v>24.72</v>
          </cell>
          <cell r="V191">
            <v>0.02</v>
          </cell>
          <cell r="W191">
            <v>4.12</v>
          </cell>
        </row>
        <row r="192">
          <cell r="A192" t="str">
            <v>NM1</v>
          </cell>
          <cell r="B192">
            <v>2008</v>
          </cell>
          <cell r="C192">
            <v>3</v>
          </cell>
          <cell r="G192" t="str">
            <v>LOSS-OTH</v>
          </cell>
          <cell r="Q192">
            <v>110</v>
          </cell>
          <cell r="R192">
            <v>3</v>
          </cell>
        </row>
        <row r="193">
          <cell r="A193" t="str">
            <v>NM1</v>
          </cell>
          <cell r="B193">
            <v>2008</v>
          </cell>
          <cell r="C193">
            <v>3</v>
          </cell>
          <cell r="G193" t="str">
            <v>OPP SAL2</v>
          </cell>
          <cell r="Q193">
            <v>29442.3</v>
          </cell>
          <cell r="R193">
            <v>400</v>
          </cell>
          <cell r="S193">
            <v>2895744.25</v>
          </cell>
          <cell r="T193">
            <v>2574858.5</v>
          </cell>
          <cell r="U193">
            <v>320885.75</v>
          </cell>
        </row>
        <row r="194">
          <cell r="A194" t="str">
            <v>NM1</v>
          </cell>
          <cell r="B194">
            <v>2008</v>
          </cell>
          <cell r="C194">
            <v>3</v>
          </cell>
          <cell r="F194" t="str">
            <v>OPP SAL2</v>
          </cell>
          <cell r="O194">
            <v>400</v>
          </cell>
        </row>
        <row r="195">
          <cell r="A195" t="str">
            <v>NM1</v>
          </cell>
          <cell r="B195">
            <v>2008</v>
          </cell>
          <cell r="C195">
            <v>3</v>
          </cell>
          <cell r="F195" t="str">
            <v>TIELINES</v>
          </cell>
          <cell r="N195">
            <v>16965.32</v>
          </cell>
          <cell r="P195">
            <v>1050670</v>
          </cell>
        </row>
        <row r="196">
          <cell r="A196" t="str">
            <v>NM1</v>
          </cell>
          <cell r="B196">
            <v>2008</v>
          </cell>
          <cell r="C196">
            <v>3</v>
          </cell>
          <cell r="F196" t="str">
            <v>WIND</v>
          </cell>
          <cell r="N196">
            <v>245.52</v>
          </cell>
          <cell r="O196">
            <v>1.32</v>
          </cell>
          <cell r="P196">
            <v>341.16</v>
          </cell>
        </row>
        <row r="197">
          <cell r="A197" t="str">
            <v>NM1</v>
          </cell>
          <cell r="B197">
            <v>2008</v>
          </cell>
          <cell r="C197">
            <v>3</v>
          </cell>
          <cell r="D197" t="str">
            <v>COPPER</v>
          </cell>
          <cell r="E197">
            <v>1</v>
          </cell>
          <cell r="H197">
            <v>40459.01</v>
          </cell>
          <cell r="I197">
            <v>1055.54</v>
          </cell>
          <cell r="J197">
            <v>62</v>
          </cell>
          <cell r="K197">
            <v>231.39</v>
          </cell>
          <cell r="L197">
            <v>3845.78</v>
          </cell>
        </row>
        <row r="198">
          <cell r="A198" t="str">
            <v>NM1</v>
          </cell>
          <cell r="B198">
            <v>2008</v>
          </cell>
          <cell r="C198">
            <v>3</v>
          </cell>
          <cell r="D198" t="str">
            <v>FOUR COR</v>
          </cell>
          <cell r="E198">
            <v>4</v>
          </cell>
          <cell r="H198">
            <v>554974.68999999994</v>
          </cell>
          <cell r="I198">
            <v>44384.959999999999</v>
          </cell>
          <cell r="J198">
            <v>52</v>
          </cell>
          <cell r="K198">
            <v>37511.82</v>
          </cell>
          <cell r="L198">
            <v>369424.56</v>
          </cell>
        </row>
        <row r="199">
          <cell r="A199" t="str">
            <v>NM1</v>
          </cell>
          <cell r="B199">
            <v>2008</v>
          </cell>
          <cell r="C199">
            <v>3</v>
          </cell>
          <cell r="D199" t="str">
            <v>FOUR COR</v>
          </cell>
          <cell r="E199">
            <v>5</v>
          </cell>
          <cell r="J199">
            <v>52</v>
          </cell>
        </row>
        <row r="200">
          <cell r="A200" t="str">
            <v>NM1</v>
          </cell>
          <cell r="B200">
            <v>2008</v>
          </cell>
          <cell r="C200">
            <v>3</v>
          </cell>
          <cell r="D200" t="str">
            <v>NEWMAN</v>
          </cell>
          <cell r="E200">
            <v>1</v>
          </cell>
          <cell r="H200">
            <v>288530.05</v>
          </cell>
          <cell r="I200">
            <v>1433.05</v>
          </cell>
          <cell r="J200">
            <v>74</v>
          </cell>
          <cell r="K200">
            <v>1915.43</v>
          </cell>
          <cell r="L200">
            <v>27545.46</v>
          </cell>
        </row>
        <row r="201">
          <cell r="A201" t="str">
            <v>NM1</v>
          </cell>
          <cell r="B201">
            <v>2008</v>
          </cell>
          <cell r="C201">
            <v>3</v>
          </cell>
          <cell r="D201" t="str">
            <v>NEWMAN</v>
          </cell>
          <cell r="E201">
            <v>2</v>
          </cell>
          <cell r="H201">
            <v>1277763.25</v>
          </cell>
          <cell r="I201">
            <v>7659.1</v>
          </cell>
          <cell r="J201">
            <v>76</v>
          </cell>
          <cell r="K201">
            <v>10232.780000000001</v>
          </cell>
          <cell r="L201">
            <v>119640.77</v>
          </cell>
        </row>
        <row r="202">
          <cell r="A202" t="str">
            <v>NM1</v>
          </cell>
          <cell r="B202">
            <v>2008</v>
          </cell>
          <cell r="C202">
            <v>3</v>
          </cell>
          <cell r="D202" t="str">
            <v>NEWMAN</v>
          </cell>
          <cell r="E202">
            <v>3</v>
          </cell>
          <cell r="J202">
            <v>97</v>
          </cell>
        </row>
        <row r="203">
          <cell r="A203" t="str">
            <v>NM1</v>
          </cell>
          <cell r="B203">
            <v>2008</v>
          </cell>
          <cell r="C203">
            <v>3</v>
          </cell>
          <cell r="D203" t="str">
            <v>NEWMAN</v>
          </cell>
          <cell r="E203">
            <v>4</v>
          </cell>
          <cell r="H203">
            <v>5498195.1399999997</v>
          </cell>
          <cell r="I203">
            <v>34989.449999999997</v>
          </cell>
          <cell r="J203">
            <v>207</v>
          </cell>
          <cell r="K203">
            <v>46767.37</v>
          </cell>
          <cell r="L203">
            <v>514817.84</v>
          </cell>
        </row>
        <row r="204">
          <cell r="A204" t="str">
            <v>NM1</v>
          </cell>
          <cell r="B204">
            <v>2008</v>
          </cell>
          <cell r="C204">
            <v>3</v>
          </cell>
          <cell r="D204" t="str">
            <v>NEWMAN</v>
          </cell>
          <cell r="E204">
            <v>5</v>
          </cell>
          <cell r="H204">
            <v>9152257</v>
          </cell>
          <cell r="I204">
            <v>119000.54</v>
          </cell>
          <cell r="J204">
            <v>288</v>
          </cell>
          <cell r="K204">
            <v>106124.5</v>
          </cell>
          <cell r="L204">
            <v>888568.69</v>
          </cell>
        </row>
        <row r="205">
          <cell r="A205" t="str">
            <v>NM1</v>
          </cell>
          <cell r="B205">
            <v>2008</v>
          </cell>
          <cell r="C205">
            <v>3</v>
          </cell>
          <cell r="D205" t="str">
            <v>PALO VER</v>
          </cell>
          <cell r="E205">
            <v>1</v>
          </cell>
          <cell r="H205">
            <v>692329.31</v>
          </cell>
          <cell r="J205">
            <v>211</v>
          </cell>
          <cell r="K205">
            <v>151332.57999999999</v>
          </cell>
          <cell r="L205">
            <v>1542078.88</v>
          </cell>
        </row>
        <row r="206">
          <cell r="A206" t="str">
            <v>NM1</v>
          </cell>
          <cell r="B206">
            <v>2008</v>
          </cell>
          <cell r="C206">
            <v>3</v>
          </cell>
          <cell r="D206" t="str">
            <v>PALO VER</v>
          </cell>
          <cell r="E206">
            <v>2</v>
          </cell>
          <cell r="H206">
            <v>599027.06000000006</v>
          </cell>
          <cell r="J206">
            <v>211</v>
          </cell>
          <cell r="K206">
            <v>136687.47</v>
          </cell>
          <cell r="L206">
            <v>1392845.38</v>
          </cell>
        </row>
        <row r="207">
          <cell r="A207" t="str">
            <v>NM1</v>
          </cell>
          <cell r="B207">
            <v>2008</v>
          </cell>
          <cell r="C207">
            <v>3</v>
          </cell>
          <cell r="D207" t="str">
            <v>PALO VER</v>
          </cell>
          <cell r="E207">
            <v>3</v>
          </cell>
          <cell r="J207">
            <v>211</v>
          </cell>
        </row>
        <row r="208">
          <cell r="A208" t="str">
            <v>NM1</v>
          </cell>
          <cell r="B208">
            <v>2008</v>
          </cell>
          <cell r="C208">
            <v>3</v>
          </cell>
          <cell r="D208" t="str">
            <v>PURCHASE</v>
          </cell>
          <cell r="E208">
            <v>3</v>
          </cell>
          <cell r="H208">
            <v>3633724.5</v>
          </cell>
          <cell r="I208">
            <v>166691.92000000001</v>
          </cell>
          <cell r="J208">
            <v>133</v>
          </cell>
          <cell r="K208">
            <v>82397.41</v>
          </cell>
          <cell r="L208">
            <v>823973.88</v>
          </cell>
        </row>
        <row r="209">
          <cell r="A209" t="str">
            <v>NM1</v>
          </cell>
          <cell r="B209">
            <v>2008</v>
          </cell>
          <cell r="C209">
            <v>3</v>
          </cell>
          <cell r="D209" t="str">
            <v>RIO GRAN</v>
          </cell>
          <cell r="E209">
            <v>6</v>
          </cell>
          <cell r="H209">
            <v>1523120.38</v>
          </cell>
          <cell r="I209">
            <v>12111.98</v>
          </cell>
          <cell r="J209">
            <v>45</v>
          </cell>
          <cell r="K209">
            <v>11192.52</v>
          </cell>
          <cell r="L209">
            <v>141029.66</v>
          </cell>
        </row>
        <row r="210">
          <cell r="A210" t="str">
            <v>NM1</v>
          </cell>
          <cell r="B210">
            <v>2008</v>
          </cell>
          <cell r="C210">
            <v>3</v>
          </cell>
          <cell r="D210" t="str">
            <v>RIO GRAN</v>
          </cell>
          <cell r="E210">
            <v>7</v>
          </cell>
          <cell r="H210">
            <v>81770.8</v>
          </cell>
          <cell r="I210">
            <v>543.71</v>
          </cell>
          <cell r="J210">
            <v>46</v>
          </cell>
          <cell r="K210">
            <v>502.43</v>
          </cell>
          <cell r="L210">
            <v>7571.37</v>
          </cell>
        </row>
        <row r="211">
          <cell r="A211" t="str">
            <v>NM1</v>
          </cell>
          <cell r="B211">
            <v>2008</v>
          </cell>
          <cell r="C211">
            <v>3</v>
          </cell>
          <cell r="D211" t="str">
            <v>RIO GRAN</v>
          </cell>
          <cell r="E211">
            <v>8</v>
          </cell>
          <cell r="H211">
            <v>4204116</v>
          </cell>
          <cell r="I211">
            <v>37016.86</v>
          </cell>
          <cell r="J211">
            <v>138</v>
          </cell>
          <cell r="K211">
            <v>34206.800000000003</v>
          </cell>
          <cell r="L211">
            <v>389270</v>
          </cell>
        </row>
        <row r="212">
          <cell r="A212" t="str">
            <v>NM1</v>
          </cell>
          <cell r="B212">
            <v>2008</v>
          </cell>
          <cell r="C212">
            <v>4</v>
          </cell>
          <cell r="M212">
            <v>46.5</v>
          </cell>
          <cell r="V212">
            <v>0.02</v>
          </cell>
          <cell r="W212">
            <v>6.12</v>
          </cell>
        </row>
        <row r="213">
          <cell r="A213" t="str">
            <v>NM1</v>
          </cell>
          <cell r="B213">
            <v>2008</v>
          </cell>
          <cell r="C213">
            <v>4</v>
          </cell>
          <cell r="G213" t="str">
            <v>LOSS-OTH</v>
          </cell>
          <cell r="Q213">
            <v>576</v>
          </cell>
          <cell r="R213">
            <v>3</v>
          </cell>
        </row>
        <row r="214">
          <cell r="A214" t="str">
            <v>NM1</v>
          </cell>
          <cell r="B214">
            <v>2008</v>
          </cell>
          <cell r="C214">
            <v>4</v>
          </cell>
          <cell r="G214" t="str">
            <v>OPP SAL2</v>
          </cell>
          <cell r="Q214">
            <v>8712.56</v>
          </cell>
          <cell r="R214">
            <v>400</v>
          </cell>
          <cell r="S214">
            <v>680336.38</v>
          </cell>
          <cell r="T214">
            <v>610443.38</v>
          </cell>
          <cell r="U214">
            <v>69892.990000000005</v>
          </cell>
        </row>
        <row r="215">
          <cell r="A215" t="str">
            <v>NM1</v>
          </cell>
          <cell r="B215">
            <v>2008</v>
          </cell>
          <cell r="C215">
            <v>4</v>
          </cell>
          <cell r="F215" t="str">
            <v>OPP SAL2</v>
          </cell>
          <cell r="O215">
            <v>400</v>
          </cell>
        </row>
        <row r="216">
          <cell r="A216" t="str">
            <v>NM1</v>
          </cell>
          <cell r="B216">
            <v>2008</v>
          </cell>
          <cell r="C216">
            <v>4</v>
          </cell>
          <cell r="F216" t="str">
            <v>TIELINES</v>
          </cell>
          <cell r="N216">
            <v>61213.63</v>
          </cell>
          <cell r="P216">
            <v>2893246</v>
          </cell>
        </row>
        <row r="217">
          <cell r="A217" t="str">
            <v>NM1</v>
          </cell>
          <cell r="B217">
            <v>2008</v>
          </cell>
          <cell r="C217">
            <v>4</v>
          </cell>
          <cell r="F217" t="str">
            <v>WIND</v>
          </cell>
          <cell r="N217">
            <v>237.6</v>
          </cell>
          <cell r="O217">
            <v>1.32</v>
          </cell>
          <cell r="P217">
            <v>330.15</v>
          </cell>
        </row>
        <row r="218">
          <cell r="A218" t="str">
            <v>NM1</v>
          </cell>
          <cell r="B218">
            <v>2008</v>
          </cell>
          <cell r="C218">
            <v>4</v>
          </cell>
          <cell r="D218" t="str">
            <v>COPPER</v>
          </cell>
          <cell r="E218">
            <v>1</v>
          </cell>
          <cell r="H218">
            <v>34761.5</v>
          </cell>
          <cell r="I218">
            <v>1033.29</v>
          </cell>
          <cell r="J218">
            <v>62</v>
          </cell>
          <cell r="K218">
            <v>226.28</v>
          </cell>
          <cell r="L218">
            <v>4074.76</v>
          </cell>
        </row>
        <row r="219">
          <cell r="A219" t="str">
            <v>NM1</v>
          </cell>
          <cell r="B219">
            <v>2008</v>
          </cell>
          <cell r="C219">
            <v>4</v>
          </cell>
          <cell r="D219" t="str">
            <v>FOUR COR</v>
          </cell>
          <cell r="E219">
            <v>4</v>
          </cell>
          <cell r="H219">
            <v>539660</v>
          </cell>
          <cell r="I219">
            <v>42957.65</v>
          </cell>
          <cell r="J219">
            <v>52</v>
          </cell>
          <cell r="K219">
            <v>36305.53</v>
          </cell>
          <cell r="L219">
            <v>357543.59</v>
          </cell>
        </row>
        <row r="220">
          <cell r="A220" t="str">
            <v>NM1</v>
          </cell>
          <cell r="B220">
            <v>2008</v>
          </cell>
          <cell r="C220">
            <v>4</v>
          </cell>
          <cell r="D220" t="str">
            <v>FOUR COR</v>
          </cell>
          <cell r="E220">
            <v>5</v>
          </cell>
          <cell r="H220">
            <v>510463.39</v>
          </cell>
          <cell r="I220">
            <v>40405.08</v>
          </cell>
          <cell r="J220">
            <v>52</v>
          </cell>
          <cell r="K220">
            <v>34148.230000000003</v>
          </cell>
          <cell r="L220">
            <v>336732.88</v>
          </cell>
        </row>
        <row r="221">
          <cell r="A221" t="str">
            <v>NM1</v>
          </cell>
          <cell r="B221">
            <v>2008</v>
          </cell>
          <cell r="C221">
            <v>4</v>
          </cell>
          <cell r="D221" t="str">
            <v>NEWMAN</v>
          </cell>
          <cell r="E221">
            <v>1</v>
          </cell>
          <cell r="H221">
            <v>1680809.96</v>
          </cell>
          <cell r="I221">
            <v>11612.92</v>
          </cell>
          <cell r="J221">
            <v>74</v>
          </cell>
          <cell r="K221">
            <v>15506.56</v>
          </cell>
          <cell r="L221">
            <v>191660.86</v>
          </cell>
        </row>
        <row r="222">
          <cell r="A222" t="str">
            <v>NM1</v>
          </cell>
          <cell r="B222">
            <v>2008</v>
          </cell>
          <cell r="C222">
            <v>4</v>
          </cell>
          <cell r="D222" t="str">
            <v>NEWMAN</v>
          </cell>
          <cell r="E222">
            <v>2</v>
          </cell>
          <cell r="H222">
            <v>1730046.47</v>
          </cell>
          <cell r="I222">
            <v>12538.73</v>
          </cell>
          <cell r="J222">
            <v>76</v>
          </cell>
          <cell r="K222">
            <v>16735.47</v>
          </cell>
          <cell r="L222">
            <v>197764.06</v>
          </cell>
        </row>
        <row r="223">
          <cell r="A223" t="str">
            <v>NM1</v>
          </cell>
          <cell r="B223">
            <v>2008</v>
          </cell>
          <cell r="C223">
            <v>4</v>
          </cell>
          <cell r="D223" t="str">
            <v>NEWMAN</v>
          </cell>
          <cell r="E223">
            <v>3</v>
          </cell>
          <cell r="H223">
            <v>1208733.27</v>
          </cell>
          <cell r="I223">
            <v>9301.2900000000009</v>
          </cell>
          <cell r="J223">
            <v>97</v>
          </cell>
          <cell r="K223">
            <v>12419.88</v>
          </cell>
          <cell r="L223">
            <v>138481.19</v>
          </cell>
        </row>
        <row r="224">
          <cell r="A224" t="str">
            <v>NM1</v>
          </cell>
          <cell r="B224">
            <v>2008</v>
          </cell>
          <cell r="C224">
            <v>4</v>
          </cell>
          <cell r="D224" t="str">
            <v>NEWMAN</v>
          </cell>
          <cell r="E224">
            <v>4</v>
          </cell>
          <cell r="H224">
            <v>6873870.25</v>
          </cell>
          <cell r="I224">
            <v>54253.45</v>
          </cell>
          <cell r="J224">
            <v>207</v>
          </cell>
          <cell r="K224">
            <v>72443.839999999997</v>
          </cell>
          <cell r="L224">
            <v>795748.27</v>
          </cell>
        </row>
        <row r="225">
          <cell r="A225" t="str">
            <v>NM1</v>
          </cell>
          <cell r="B225">
            <v>2008</v>
          </cell>
          <cell r="C225">
            <v>4</v>
          </cell>
          <cell r="D225" t="str">
            <v>NEWMAN</v>
          </cell>
          <cell r="E225">
            <v>5</v>
          </cell>
          <cell r="H225">
            <v>7194682.5</v>
          </cell>
          <cell r="I225">
            <v>116742.73</v>
          </cell>
          <cell r="J225">
            <v>288</v>
          </cell>
          <cell r="K225">
            <v>104007.55</v>
          </cell>
          <cell r="L225">
            <v>865786.13</v>
          </cell>
        </row>
        <row r="226">
          <cell r="A226" t="str">
            <v>NM1</v>
          </cell>
          <cell r="B226">
            <v>2008</v>
          </cell>
          <cell r="C226">
            <v>4</v>
          </cell>
          <cell r="D226" t="str">
            <v>PALO VER</v>
          </cell>
          <cell r="E226">
            <v>1</v>
          </cell>
          <cell r="H226">
            <v>669995.88</v>
          </cell>
          <cell r="J226">
            <v>211</v>
          </cell>
          <cell r="K226">
            <v>146450.84</v>
          </cell>
          <cell r="L226">
            <v>1492333.88</v>
          </cell>
        </row>
        <row r="227">
          <cell r="A227" t="str">
            <v>NM1</v>
          </cell>
          <cell r="B227">
            <v>2008</v>
          </cell>
          <cell r="C227">
            <v>4</v>
          </cell>
          <cell r="D227" t="str">
            <v>PALO VER</v>
          </cell>
          <cell r="E227">
            <v>2</v>
          </cell>
          <cell r="J227">
            <v>211</v>
          </cell>
        </row>
        <row r="228">
          <cell r="A228" t="str">
            <v>NM1</v>
          </cell>
          <cell r="B228">
            <v>2008</v>
          </cell>
          <cell r="C228">
            <v>4</v>
          </cell>
          <cell r="D228" t="str">
            <v>PALO VER</v>
          </cell>
          <cell r="E228">
            <v>3</v>
          </cell>
          <cell r="J228">
            <v>211</v>
          </cell>
        </row>
        <row r="229">
          <cell r="A229" t="str">
            <v>NM1</v>
          </cell>
          <cell r="B229">
            <v>2008</v>
          </cell>
          <cell r="C229">
            <v>4</v>
          </cell>
          <cell r="D229" t="str">
            <v>PURCHASE</v>
          </cell>
          <cell r="E229">
            <v>3</v>
          </cell>
          <cell r="H229">
            <v>3038009.5</v>
          </cell>
          <cell r="I229">
            <v>140760.39000000001</v>
          </cell>
          <cell r="J229">
            <v>133</v>
          </cell>
          <cell r="K229">
            <v>69510.070000000007</v>
          </cell>
          <cell r="L229">
            <v>695196.69</v>
          </cell>
        </row>
        <row r="230">
          <cell r="A230" t="str">
            <v>NM1</v>
          </cell>
          <cell r="B230">
            <v>2008</v>
          </cell>
          <cell r="C230">
            <v>4</v>
          </cell>
          <cell r="D230" t="str">
            <v>RIO GRAN</v>
          </cell>
          <cell r="E230">
            <v>6</v>
          </cell>
          <cell r="H230">
            <v>1172824.8799999999</v>
          </cell>
          <cell r="I230">
            <v>11542.43</v>
          </cell>
          <cell r="J230">
            <v>45</v>
          </cell>
          <cell r="K230">
            <v>10655.61</v>
          </cell>
          <cell r="L230">
            <v>134652.67000000001</v>
          </cell>
        </row>
        <row r="231">
          <cell r="A231" t="str">
            <v>NM1</v>
          </cell>
          <cell r="B231">
            <v>2008</v>
          </cell>
          <cell r="C231">
            <v>4</v>
          </cell>
          <cell r="D231" t="str">
            <v>RIO GRAN</v>
          </cell>
          <cell r="E231">
            <v>7</v>
          </cell>
          <cell r="H231">
            <v>895093.25</v>
          </cell>
          <cell r="I231">
            <v>9716.7900000000009</v>
          </cell>
          <cell r="J231">
            <v>46</v>
          </cell>
          <cell r="K231">
            <v>8970.24</v>
          </cell>
          <cell r="L231">
            <v>102766.16</v>
          </cell>
        </row>
        <row r="232">
          <cell r="A232" t="str">
            <v>NM1</v>
          </cell>
          <cell r="B232">
            <v>2008</v>
          </cell>
          <cell r="C232">
            <v>4</v>
          </cell>
          <cell r="D232" t="str">
            <v>RIO GRAN</v>
          </cell>
          <cell r="E232">
            <v>8</v>
          </cell>
          <cell r="H232">
            <v>1727450.88</v>
          </cell>
          <cell r="I232">
            <v>18810.95</v>
          </cell>
          <cell r="J232">
            <v>138</v>
          </cell>
          <cell r="K232">
            <v>17365.68</v>
          </cell>
          <cell r="L232">
            <v>198329.61</v>
          </cell>
        </row>
        <row r="233">
          <cell r="A233" t="str">
            <v>NM1</v>
          </cell>
          <cell r="B233">
            <v>2008</v>
          </cell>
          <cell r="C233">
            <v>5</v>
          </cell>
          <cell r="M233">
            <v>48.83</v>
          </cell>
          <cell r="W233">
            <v>0.76</v>
          </cell>
        </row>
        <row r="234">
          <cell r="A234" t="str">
            <v>NM1</v>
          </cell>
          <cell r="B234">
            <v>2008</v>
          </cell>
          <cell r="C234">
            <v>5</v>
          </cell>
          <cell r="G234" t="str">
            <v>LOSS-OTH</v>
          </cell>
          <cell r="Q234">
            <v>680</v>
          </cell>
          <cell r="R234">
            <v>3</v>
          </cell>
        </row>
        <row r="235">
          <cell r="A235" t="str">
            <v>NM1</v>
          </cell>
          <cell r="B235">
            <v>2008</v>
          </cell>
          <cell r="C235">
            <v>5</v>
          </cell>
          <cell r="G235" t="str">
            <v>OPP SAL2</v>
          </cell>
          <cell r="Q235">
            <v>47765.96</v>
          </cell>
          <cell r="R235">
            <v>400</v>
          </cell>
          <cell r="S235">
            <v>3670573</v>
          </cell>
          <cell r="T235">
            <v>3137432</v>
          </cell>
          <cell r="U235">
            <v>533140.93999999994</v>
          </cell>
        </row>
        <row r="236">
          <cell r="A236" t="str">
            <v>NM1</v>
          </cell>
          <cell r="B236">
            <v>2008</v>
          </cell>
          <cell r="C236">
            <v>5</v>
          </cell>
          <cell r="F236" t="str">
            <v>OPP SAL2</v>
          </cell>
          <cell r="O236">
            <v>400</v>
          </cell>
        </row>
        <row r="237">
          <cell r="A237" t="str">
            <v>NM1</v>
          </cell>
          <cell r="B237">
            <v>2008</v>
          </cell>
          <cell r="C237">
            <v>5</v>
          </cell>
          <cell r="F237" t="str">
            <v>TIELINES</v>
          </cell>
          <cell r="N237">
            <v>4598.95</v>
          </cell>
          <cell r="P237">
            <v>205700.41</v>
          </cell>
        </row>
        <row r="238">
          <cell r="A238" t="str">
            <v>NM1</v>
          </cell>
          <cell r="B238">
            <v>2008</v>
          </cell>
          <cell r="C238">
            <v>5</v>
          </cell>
          <cell r="F238" t="str">
            <v>WIND</v>
          </cell>
          <cell r="N238">
            <v>245.52</v>
          </cell>
          <cell r="O238">
            <v>1.32</v>
          </cell>
          <cell r="P238">
            <v>341.16</v>
          </cell>
        </row>
        <row r="239">
          <cell r="A239" t="str">
            <v>NM1</v>
          </cell>
          <cell r="B239">
            <v>2008</v>
          </cell>
          <cell r="C239">
            <v>5</v>
          </cell>
          <cell r="D239" t="str">
            <v>COPPER</v>
          </cell>
          <cell r="E239">
            <v>1</v>
          </cell>
          <cell r="H239">
            <v>24454.14</v>
          </cell>
          <cell r="I239">
            <v>816.42</v>
          </cell>
          <cell r="J239">
            <v>62</v>
          </cell>
          <cell r="K239">
            <v>178.61</v>
          </cell>
          <cell r="L239">
            <v>2942.79</v>
          </cell>
        </row>
        <row r="240">
          <cell r="A240" t="str">
            <v>NM1</v>
          </cell>
          <cell r="B240">
            <v>2008</v>
          </cell>
          <cell r="C240">
            <v>5</v>
          </cell>
          <cell r="D240" t="str">
            <v>FOUR COR</v>
          </cell>
          <cell r="E240">
            <v>4</v>
          </cell>
          <cell r="H240">
            <v>558771.75</v>
          </cell>
          <cell r="I240">
            <v>44389.61</v>
          </cell>
          <cell r="J240">
            <v>52</v>
          </cell>
          <cell r="K240">
            <v>37515.75</v>
          </cell>
          <cell r="L240">
            <v>369462.47</v>
          </cell>
        </row>
        <row r="241">
          <cell r="A241" t="str">
            <v>NM1</v>
          </cell>
          <cell r="B241">
            <v>2008</v>
          </cell>
          <cell r="C241">
            <v>5</v>
          </cell>
          <cell r="D241" t="str">
            <v>FOUR COR</v>
          </cell>
          <cell r="E241">
            <v>5</v>
          </cell>
          <cell r="H241">
            <v>543944.93999999994</v>
          </cell>
          <cell r="I241">
            <v>43093.14</v>
          </cell>
          <cell r="J241">
            <v>52</v>
          </cell>
          <cell r="K241">
            <v>36420.050000000003</v>
          </cell>
          <cell r="L241">
            <v>358927.28</v>
          </cell>
        </row>
        <row r="242">
          <cell r="A242" t="str">
            <v>NM1</v>
          </cell>
          <cell r="B242">
            <v>2008</v>
          </cell>
          <cell r="C242">
            <v>5</v>
          </cell>
          <cell r="D242" t="str">
            <v>NEWMAN</v>
          </cell>
          <cell r="E242">
            <v>1</v>
          </cell>
          <cell r="H242">
            <v>145453.46</v>
          </cell>
          <cell r="I242">
            <v>890.43</v>
          </cell>
          <cell r="J242">
            <v>74</v>
          </cell>
          <cell r="K242">
            <v>1187.8</v>
          </cell>
          <cell r="L242">
            <v>17699.5</v>
          </cell>
        </row>
        <row r="243">
          <cell r="A243" t="str">
            <v>NM1</v>
          </cell>
          <cell r="B243">
            <v>2008</v>
          </cell>
          <cell r="C243">
            <v>5</v>
          </cell>
          <cell r="D243" t="str">
            <v>NEWMAN</v>
          </cell>
          <cell r="E243">
            <v>2</v>
          </cell>
          <cell r="H243">
            <v>1750510.02</v>
          </cell>
          <cell r="I243">
            <v>13032.96</v>
          </cell>
          <cell r="J243">
            <v>76</v>
          </cell>
          <cell r="K243">
            <v>17377.830000000002</v>
          </cell>
          <cell r="L243">
            <v>205070.63</v>
          </cell>
        </row>
        <row r="244">
          <cell r="A244" t="str">
            <v>NM1</v>
          </cell>
          <cell r="B244">
            <v>2008</v>
          </cell>
          <cell r="C244">
            <v>5</v>
          </cell>
          <cell r="D244" t="str">
            <v>NEWMAN</v>
          </cell>
          <cell r="E244">
            <v>3</v>
          </cell>
          <cell r="H244">
            <v>2133415.48</v>
          </cell>
          <cell r="I244">
            <v>16903.16</v>
          </cell>
          <cell r="J244">
            <v>97</v>
          </cell>
          <cell r="K244">
            <v>22548.12</v>
          </cell>
          <cell r="L244">
            <v>250443.4</v>
          </cell>
        </row>
        <row r="245">
          <cell r="A245" t="str">
            <v>NM1</v>
          </cell>
          <cell r="B245">
            <v>2008</v>
          </cell>
          <cell r="C245">
            <v>5</v>
          </cell>
          <cell r="D245" t="str">
            <v>NEWMAN</v>
          </cell>
          <cell r="E245">
            <v>4</v>
          </cell>
          <cell r="H245">
            <v>6747883</v>
          </cell>
          <cell r="I245">
            <v>53369.11</v>
          </cell>
          <cell r="J245">
            <v>207</v>
          </cell>
          <cell r="K245">
            <v>71192.19</v>
          </cell>
          <cell r="L245">
            <v>795661.25</v>
          </cell>
        </row>
        <row r="246">
          <cell r="A246" t="str">
            <v>NM1</v>
          </cell>
          <cell r="B246">
            <v>2008</v>
          </cell>
          <cell r="C246">
            <v>5</v>
          </cell>
          <cell r="D246" t="str">
            <v>NEWMAN</v>
          </cell>
          <cell r="E246">
            <v>5</v>
          </cell>
          <cell r="H246">
            <v>7561743</v>
          </cell>
          <cell r="I246">
            <v>125075</v>
          </cell>
          <cell r="J246">
            <v>288</v>
          </cell>
          <cell r="K246">
            <v>111320.16</v>
          </cell>
          <cell r="L246">
            <v>933548.56</v>
          </cell>
        </row>
        <row r="247">
          <cell r="A247" t="str">
            <v>NM1</v>
          </cell>
          <cell r="B247">
            <v>2008</v>
          </cell>
          <cell r="C247">
            <v>5</v>
          </cell>
          <cell r="D247" t="str">
            <v>PALO VER</v>
          </cell>
          <cell r="E247">
            <v>1</v>
          </cell>
          <cell r="H247">
            <v>692329.25</v>
          </cell>
          <cell r="J247">
            <v>211</v>
          </cell>
          <cell r="K247">
            <v>151332.57999999999</v>
          </cell>
          <cell r="L247">
            <v>1542078.75</v>
          </cell>
        </row>
        <row r="248">
          <cell r="A248" t="str">
            <v>NM1</v>
          </cell>
          <cell r="B248">
            <v>2008</v>
          </cell>
          <cell r="C248">
            <v>5</v>
          </cell>
          <cell r="D248" t="str">
            <v>PALO VER</v>
          </cell>
          <cell r="E248">
            <v>2</v>
          </cell>
          <cell r="H248">
            <v>694693.63</v>
          </cell>
          <cell r="J248">
            <v>211</v>
          </cell>
          <cell r="K248">
            <v>151332.60999999999</v>
          </cell>
          <cell r="L248">
            <v>1542079</v>
          </cell>
        </row>
        <row r="249">
          <cell r="A249" t="str">
            <v>NM1</v>
          </cell>
          <cell r="B249">
            <v>2008</v>
          </cell>
          <cell r="C249">
            <v>5</v>
          </cell>
          <cell r="D249" t="str">
            <v>PALO VER</v>
          </cell>
          <cell r="E249">
            <v>3</v>
          </cell>
          <cell r="J249">
            <v>211</v>
          </cell>
        </row>
        <row r="250">
          <cell r="A250" t="str">
            <v>NM1</v>
          </cell>
          <cell r="B250">
            <v>2008</v>
          </cell>
          <cell r="C250">
            <v>5</v>
          </cell>
          <cell r="D250" t="str">
            <v>PURCHASE</v>
          </cell>
          <cell r="E250">
            <v>3</v>
          </cell>
          <cell r="H250">
            <v>3015976.25</v>
          </cell>
          <cell r="I250">
            <v>141806.42000000001</v>
          </cell>
          <cell r="J250">
            <v>133</v>
          </cell>
          <cell r="K250">
            <v>69957.05</v>
          </cell>
          <cell r="L250">
            <v>699762.5</v>
          </cell>
        </row>
        <row r="251">
          <cell r="A251" t="str">
            <v>NM1</v>
          </cell>
          <cell r="B251">
            <v>2008</v>
          </cell>
          <cell r="C251">
            <v>5</v>
          </cell>
          <cell r="D251" t="str">
            <v>RIO GRAN</v>
          </cell>
          <cell r="E251">
            <v>6</v>
          </cell>
          <cell r="H251">
            <v>1185181.8799999999</v>
          </cell>
          <cell r="I251">
            <v>11994.09</v>
          </cell>
          <cell r="J251">
            <v>45</v>
          </cell>
          <cell r="K251">
            <v>11061.57</v>
          </cell>
          <cell r="L251">
            <v>139597.39000000001</v>
          </cell>
        </row>
        <row r="252">
          <cell r="A252" t="str">
            <v>NM1</v>
          </cell>
          <cell r="B252">
            <v>2008</v>
          </cell>
          <cell r="C252">
            <v>5</v>
          </cell>
          <cell r="D252" t="str">
            <v>RIO GRAN</v>
          </cell>
          <cell r="E252">
            <v>7</v>
          </cell>
          <cell r="H252">
            <v>1113371.3799999999</v>
          </cell>
          <cell r="I252">
            <v>12415.86</v>
          </cell>
          <cell r="J252">
            <v>46</v>
          </cell>
          <cell r="K252">
            <v>11450.54</v>
          </cell>
          <cell r="L252">
            <v>131139.16</v>
          </cell>
        </row>
        <row r="253">
          <cell r="A253" t="str">
            <v>NM1</v>
          </cell>
          <cell r="B253">
            <v>2008</v>
          </cell>
          <cell r="C253">
            <v>5</v>
          </cell>
          <cell r="D253" t="str">
            <v>RIO GRAN</v>
          </cell>
          <cell r="E253">
            <v>8</v>
          </cell>
          <cell r="H253">
            <v>3253351</v>
          </cell>
          <cell r="I253">
            <v>36452.68</v>
          </cell>
          <cell r="J253">
            <v>138</v>
          </cell>
          <cell r="K253">
            <v>33618.550000000003</v>
          </cell>
          <cell r="L253">
            <v>383198</v>
          </cell>
        </row>
      </sheetData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68XX UPLOAD"/>
      <sheetName val="1. data"/>
      <sheetName val="2. Monthly Capitalization Summ"/>
      <sheetName val="3. Recon"/>
      <sheetName val="4. DFC alloc"/>
      <sheetName val="UNIT 1"/>
      <sheetName val="UNIT 2"/>
      <sheetName val="UNIT 3"/>
      <sheetName val="5. DF backup"/>
    </sheetNames>
    <sheetDataSet>
      <sheetData sheetId="0" refreshError="1"/>
      <sheetData sheetId="1">
        <row r="1">
          <cell r="A1">
            <v>42369</v>
          </cell>
        </row>
      </sheetData>
      <sheetData sheetId="2" refreshError="1"/>
      <sheetData sheetId="3" refreshError="1"/>
      <sheetData sheetId="4"/>
      <sheetData sheetId="5">
        <row r="38">
          <cell r="B38">
            <v>1202825</v>
          </cell>
        </row>
      </sheetData>
      <sheetData sheetId="6">
        <row r="38">
          <cell r="B38">
            <v>1167546</v>
          </cell>
        </row>
      </sheetData>
      <sheetData sheetId="7">
        <row r="38">
          <cell r="B38">
            <v>1129223</v>
          </cell>
        </row>
      </sheetData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UPLOAD"/>
      <sheetName val="10.  Gas Actual JE 6190 "/>
      <sheetName val="A. Invoice Log "/>
      <sheetName val="B. Gas Storage Log"/>
      <sheetName val="C. INTRA Gas Storage Log"/>
      <sheetName val="D. Invoice Files"/>
      <sheetName val="E. RG &amp; RG9 Tax accrual"/>
    </sheetNames>
    <sheetDataSet>
      <sheetData sheetId="0" refreshError="1"/>
      <sheetData sheetId="1">
        <row r="11">
          <cell r="BG11">
            <v>629505.51199999999</v>
          </cell>
        </row>
        <row r="12">
          <cell r="BG12">
            <v>269274.48799999995</v>
          </cell>
        </row>
        <row r="13">
          <cell r="BG13">
            <v>0</v>
          </cell>
        </row>
        <row r="14">
          <cell r="BG14">
            <v>0</v>
          </cell>
        </row>
        <row r="15">
          <cell r="BG15">
            <v>0</v>
          </cell>
        </row>
        <row r="16">
          <cell r="BG16">
            <v>0</v>
          </cell>
        </row>
        <row r="17">
          <cell r="BG17">
            <v>0</v>
          </cell>
        </row>
        <row r="18">
          <cell r="BG18">
            <v>0</v>
          </cell>
        </row>
        <row r="19">
          <cell r="BG19">
            <v>0</v>
          </cell>
        </row>
        <row r="20">
          <cell r="BG20">
            <v>0</v>
          </cell>
        </row>
        <row r="21">
          <cell r="BG21">
            <v>346972.55680000002</v>
          </cell>
        </row>
        <row r="22">
          <cell r="BG22">
            <v>148419.44319999998</v>
          </cell>
        </row>
        <row r="23">
          <cell r="BG23">
            <v>0</v>
          </cell>
        </row>
        <row r="24">
          <cell r="BG24">
            <v>0</v>
          </cell>
        </row>
        <row r="25">
          <cell r="BG25">
            <v>0</v>
          </cell>
        </row>
        <row r="26">
          <cell r="BG26">
            <v>0</v>
          </cell>
        </row>
        <row r="27">
          <cell r="BG27">
            <v>0</v>
          </cell>
        </row>
        <row r="28">
          <cell r="BG28">
            <v>0</v>
          </cell>
        </row>
        <row r="29">
          <cell r="BG29">
            <v>0</v>
          </cell>
        </row>
        <row r="30">
          <cell r="BG30">
            <v>0</v>
          </cell>
        </row>
        <row r="31">
          <cell r="BG31">
            <v>100744.83560000001</v>
          </cell>
        </row>
        <row r="32">
          <cell r="BG32">
            <v>43094.164399999994</v>
          </cell>
        </row>
        <row r="33">
          <cell r="BG33">
            <v>0</v>
          </cell>
        </row>
        <row r="34">
          <cell r="BG34">
            <v>0</v>
          </cell>
        </row>
        <row r="35">
          <cell r="BG35">
            <v>0</v>
          </cell>
        </row>
        <row r="36">
          <cell r="BG36">
            <v>0</v>
          </cell>
        </row>
        <row r="37">
          <cell r="BG37">
            <v>0</v>
          </cell>
        </row>
        <row r="38">
          <cell r="BG38">
            <v>0</v>
          </cell>
        </row>
        <row r="39">
          <cell r="BG39">
            <v>0</v>
          </cell>
        </row>
        <row r="40">
          <cell r="BG40">
            <v>0</v>
          </cell>
        </row>
        <row r="41">
          <cell r="BG41">
            <v>0</v>
          </cell>
        </row>
        <row r="42">
          <cell r="BG42">
            <v>0</v>
          </cell>
        </row>
        <row r="43">
          <cell r="BG43">
            <v>0</v>
          </cell>
        </row>
        <row r="44">
          <cell r="BG44">
            <v>0</v>
          </cell>
        </row>
        <row r="45">
          <cell r="BG45">
            <v>0</v>
          </cell>
        </row>
        <row r="56">
          <cell r="BG56">
            <v>0</v>
          </cell>
        </row>
        <row r="57">
          <cell r="BG57">
            <v>0</v>
          </cell>
        </row>
        <row r="58">
          <cell r="BG58">
            <v>0</v>
          </cell>
        </row>
        <row r="59">
          <cell r="BG59">
            <v>0</v>
          </cell>
        </row>
        <row r="60">
          <cell r="BG60">
            <v>0</v>
          </cell>
        </row>
        <row r="65">
          <cell r="BG65">
            <v>165294.39999999999</v>
          </cell>
        </row>
        <row r="66">
          <cell r="BG66">
            <v>70705.599999999991</v>
          </cell>
        </row>
        <row r="67">
          <cell r="BG67">
            <v>181583.4</v>
          </cell>
        </row>
        <row r="68">
          <cell r="BG68">
            <v>19416.600000000002</v>
          </cell>
        </row>
        <row r="69">
          <cell r="BG69">
            <v>0</v>
          </cell>
        </row>
        <row r="70">
          <cell r="BG70">
            <v>378216</v>
          </cell>
        </row>
        <row r="71">
          <cell r="BG71">
            <v>161784</v>
          </cell>
        </row>
        <row r="72">
          <cell r="BG72">
            <v>0</v>
          </cell>
        </row>
        <row r="73">
          <cell r="BG73">
            <v>0</v>
          </cell>
        </row>
        <row r="74">
          <cell r="BG74">
            <v>0</v>
          </cell>
        </row>
        <row r="75">
          <cell r="BG75">
            <v>0</v>
          </cell>
        </row>
        <row r="76">
          <cell r="BG76">
            <v>0</v>
          </cell>
        </row>
        <row r="77">
          <cell r="BG77">
            <v>0</v>
          </cell>
        </row>
        <row r="78">
          <cell r="BG78">
            <v>0</v>
          </cell>
        </row>
        <row r="79">
          <cell r="BG79">
            <v>0</v>
          </cell>
        </row>
        <row r="80">
          <cell r="BG80">
            <v>470472.68800000002</v>
          </cell>
        </row>
        <row r="81">
          <cell r="BG81">
            <v>201247.31199999998</v>
          </cell>
        </row>
        <row r="82">
          <cell r="BG82">
            <v>9034</v>
          </cell>
        </row>
        <row r="83">
          <cell r="BG83">
            <v>966</v>
          </cell>
        </row>
        <row r="84">
          <cell r="BG84">
            <v>0</v>
          </cell>
        </row>
        <row r="85">
          <cell r="BG85">
            <v>0</v>
          </cell>
        </row>
        <row r="86">
          <cell r="BG86">
            <v>0</v>
          </cell>
        </row>
        <row r="87">
          <cell r="BG87">
            <v>0</v>
          </cell>
        </row>
        <row r="88">
          <cell r="BG88">
            <v>0</v>
          </cell>
        </row>
        <row r="89">
          <cell r="BG89">
            <v>0</v>
          </cell>
        </row>
        <row r="90">
          <cell r="BG90">
            <v>0</v>
          </cell>
        </row>
        <row r="91">
          <cell r="BG91">
            <v>0</v>
          </cell>
        </row>
        <row r="92">
          <cell r="BG92">
            <v>0</v>
          </cell>
        </row>
        <row r="93">
          <cell r="BG93">
            <v>0</v>
          </cell>
        </row>
        <row r="94">
          <cell r="BG94">
            <v>0</v>
          </cell>
        </row>
        <row r="99">
          <cell r="BH99">
            <v>259612</v>
          </cell>
        </row>
        <row r="100">
          <cell r="BH100">
            <v>42614</v>
          </cell>
        </row>
        <row r="101">
          <cell r="BH101">
            <v>211813.76509999999</v>
          </cell>
        </row>
        <row r="104">
          <cell r="BH104">
            <v>113903.23490000001</v>
          </cell>
        </row>
        <row r="106">
          <cell r="BG106">
            <v>0</v>
          </cell>
        </row>
        <row r="107">
          <cell r="BG107">
            <v>0</v>
          </cell>
        </row>
        <row r="108">
          <cell r="BG108">
            <v>0</v>
          </cell>
        </row>
        <row r="109">
          <cell r="BG109">
            <v>0</v>
          </cell>
        </row>
        <row r="110">
          <cell r="BG110">
            <v>0</v>
          </cell>
        </row>
        <row r="111">
          <cell r="BG111">
            <v>201593</v>
          </cell>
        </row>
        <row r="112">
          <cell r="BG112">
            <v>75222.960000000006</v>
          </cell>
        </row>
        <row r="113">
          <cell r="BG113">
            <v>32177.039999999997</v>
          </cell>
        </row>
        <row r="114">
          <cell r="BG114">
            <v>0</v>
          </cell>
        </row>
        <row r="115">
          <cell r="BG115">
            <v>0</v>
          </cell>
        </row>
        <row r="116">
          <cell r="BG116">
            <v>0</v>
          </cell>
        </row>
        <row r="117">
          <cell r="BG117">
            <v>108407</v>
          </cell>
        </row>
        <row r="118">
          <cell r="BG118">
            <v>206411.38200000001</v>
          </cell>
        </row>
        <row r="119">
          <cell r="BG119">
            <v>88293.617999999988</v>
          </cell>
        </row>
        <row r="120">
          <cell r="BG120">
            <v>0</v>
          </cell>
        </row>
        <row r="121">
          <cell r="BG121">
            <v>0</v>
          </cell>
        </row>
        <row r="122">
          <cell r="BG122">
            <v>0</v>
          </cell>
        </row>
        <row r="127">
          <cell r="BG127">
            <v>0</v>
          </cell>
        </row>
        <row r="128">
          <cell r="BG128">
            <v>0</v>
          </cell>
        </row>
        <row r="129">
          <cell r="BG129">
            <v>0</v>
          </cell>
        </row>
        <row r="130">
          <cell r="BG130">
            <v>0</v>
          </cell>
        </row>
        <row r="131">
          <cell r="BG131">
            <v>0</v>
          </cell>
        </row>
        <row r="132">
          <cell r="BG132">
            <v>173699.20000000001</v>
          </cell>
        </row>
        <row r="133">
          <cell r="BG133">
            <v>74300.799999999988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cFactors"/>
      <sheetName val="C2007_BLS"/>
      <sheetName val="C2005A"/>
      <sheetName val="C2005A-1"/>
      <sheetName val="C2006A"/>
      <sheetName val="C2006A-1"/>
      <sheetName val="C2007A"/>
      <sheetName val="C2007 RMT Adj thru May"/>
      <sheetName val="C2005"/>
      <sheetName val="C2006"/>
      <sheetName val="C2007"/>
      <sheetName val="Month"/>
      <sheetName val="Mo_Invoice"/>
      <sheetName val="Letter"/>
      <sheetName val="Log"/>
      <sheetName val="Jul06Adjustment"/>
      <sheetName val="PIT  Calc"/>
      <sheetName val="GraphData"/>
      <sheetName val="C_Sales"/>
      <sheetName val="C_RevComp"/>
      <sheetName val="C_M&amp;S_Indices"/>
      <sheetName val="C_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."/>
      <sheetName val="NM for NM 03 00302 UT"/>
      <sheetName val="PV Stip NM 03 00302 UT"/>
      <sheetName val="CODE"/>
      <sheetName val="FUEL SUMM."/>
      <sheetName val="FUEL INPUTS"/>
      <sheetName val="INV. LOG"/>
      <sheetName val="ALLOC."/>
      <sheetName val="TX@SUPPLY"/>
      <sheetName val="NM @SUPPLY"/>
      <sheetName val="Alloc Cap &amp; Spin"/>
      <sheetName val="Alloc Cap &amp; Spin PPA"/>
      <sheetName val="GAS EST."/>
      <sheetName val="5012"/>
      <sheetName val="PPM"/>
      <sheetName val="JE 6191 Template"/>
      <sheetName val="JE 6221 Temp"/>
      <sheetName val="Not Used --&gt;"/>
      <sheetName val="JE 6110 (1)"/>
      <sheetName val="JE 6168"/>
      <sheetName val="JE6168 Backup"/>
      <sheetName val="JE 6191"/>
      <sheetName val="JE 6192"/>
      <sheetName val="JE 6221"/>
      <sheetName val="JE 6222"/>
      <sheetName val="JE 6710"/>
      <sheetName val="CRITERIA2"/>
      <sheetName val="Not Used ---&gt;"/>
      <sheetName val="JEs"/>
      <sheetName val="JE 6110 MISC"/>
      <sheetName val="JE 6223"/>
      <sheetName val="JE 6224"/>
      <sheetName val="JE 6225"/>
      <sheetName val="JE 6226"/>
      <sheetName val="Not Used - NM"/>
      <sheetName val="Not Used -PV Stip"/>
      <sheetName val="ALLOC 2 Mo Prior"/>
      <sheetName val="ALLOC. Prior"/>
      <sheetName val="ALLOC. (2)"/>
      <sheetName val="IMPUTED DEMD CHGE"/>
      <sheetName val="IMPUTED DEMD CHGE (2)"/>
      <sheetName val="CFE"/>
      <sheetName val="CFE (2)"/>
      <sheetName val="FERC"/>
      <sheetName val="FERC (2)"/>
      <sheetName val="PPA FERC"/>
      <sheetName val="CRITERIA1"/>
      <sheetName val="c2a. TX CI Small Adj"/>
      <sheetName val="c2b. TX PSB Adj"/>
      <sheetName val="Summary - Annualized"/>
      <sheetName val="ARC_102_Summary_Query"/>
      <sheetName val="Forecast Data"/>
      <sheetName val="Summary - Forecast"/>
      <sheetName val="Fuel-Annualized"/>
      <sheetName val="Rate 2 WP"/>
      <sheetName val="Rate 19"/>
      <sheetName val="Rate 4"/>
      <sheetName val="Rate 5"/>
      <sheetName val="Rate 7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TX"/>
      <sheetName val="B. NM"/>
      <sheetName val="C. FERC"/>
      <sheetName val="___snlqueryparms"/>
      <sheetName val="D. FUEL SUMM"/>
      <sheetName val="E. PPM"/>
      <sheetName val="F. NOX"/>
      <sheetName val="G. 5010"/>
      <sheetName val="H. Query"/>
      <sheetName val="I. JE 6256 &amp; 6229"/>
      <sheetName val="J. TX@SUPPLY"/>
      <sheetName val="K. NM @SUPPLY"/>
      <sheetName val="L. FERC @SUPPLY"/>
      <sheetName val="N. PV U3 Revaluation"/>
      <sheetName val="O. NM 2mosprior"/>
      <sheetName val="P. CC&amp;B Report"/>
      <sheetName val="Q. NM priormo"/>
      <sheetName val="R. FERC 2mosprior"/>
      <sheetName val="S. FERC priormo"/>
      <sheetName val="T.  RGEC"/>
      <sheetName val="U.2 ALLOC."/>
      <sheetName val="CODE"/>
      <sheetName val="CRITERIA2"/>
      <sheetName val="CRITERIA1"/>
      <sheetName val="AA. JIB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550"/>
      <sheetName val="WP-A, pgs. 1-2"/>
      <sheetName val="WP-A, pg. 3"/>
      <sheetName val="WP-A pg. 4"/>
    </sheetNames>
    <sheetDataSet>
      <sheetData sheetId="0"/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FC alloc"/>
      <sheetName val="UNIT 1"/>
      <sheetName val="UNIT 2"/>
      <sheetName val="UNIT 3"/>
      <sheetName val="U1 TF"/>
      <sheetName val="U2 TF"/>
      <sheetName val="U3 TF"/>
      <sheetName val="DF backup"/>
      <sheetName val="DF page-DO NOT PRINT"/>
      <sheetName val="Recon"/>
      <sheetName val="New Borrow Int Accrual"/>
      <sheetName val="TF-DO NOT PRINT"/>
      <sheetName val="6806"/>
      <sheetName val="Rel Tie Out"/>
      <sheetName val="Deni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(2)"/>
      <sheetName val="JE"/>
      <sheetName val="JE-Pre Over expense (2)"/>
      <sheetName val="JE-Pre Over expense"/>
      <sheetName val="Amort by Month &amp; WO"/>
      <sheetName val="Summary - FinSys"/>
      <sheetName val="Summary"/>
      <sheetName val="Lookup_Tables"/>
      <sheetName val="IT Vendor Table"/>
      <sheetName val="Cost Center"/>
      <sheetName val="Excluded from 2015 "/>
      <sheetName val="Questionable Budget Amounts"/>
      <sheetName val="Over Expense Spread"/>
      <sheetName val="2015 PROPOSED XEXP 054 053 088"/>
      <sheetName val="IT Template - FinSys"/>
      <sheetName val="Drop Down Values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21"/>
      <sheetName val="TLN-2"/>
      <sheetName val="TLN-3"/>
      <sheetName val="TLN-4"/>
      <sheetName val="TLN-5"/>
      <sheetName val="TLN-6"/>
      <sheetName val="TLN-7A"/>
      <sheetName val="TLN-7B"/>
      <sheetName val="TLN-7C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EL PASO ELECTRIC COMPANY</v>
          </cell>
          <cell r="N1" t="str">
            <v>EXHIBIT TLN-7</v>
          </cell>
        </row>
        <row r="2">
          <cell r="A2" t="str">
            <v>FUEL COST OVER / (UNDER) RECOVERY</v>
          </cell>
          <cell r="N2" t="str">
            <v>PAGE 1 OF 3</v>
          </cell>
        </row>
        <row r="3">
          <cell r="A3" t="str">
            <v>CALCULATION OF INTEREST ON 2002 PALO VERDE PERFORMANCE EVALUATION FILING</v>
          </cell>
        </row>
        <row r="4">
          <cell r="A4" t="str">
            <v>FOR THE PERIOD FEBRUARY 2002 THROUGH DECEMBER 2004</v>
          </cell>
        </row>
        <row r="5">
          <cell r="A5" t="str">
            <v>WITNESS:  THOMAS L. NEWSOM</v>
          </cell>
        </row>
        <row r="7">
          <cell r="B7" t="str">
            <v>(a)</v>
          </cell>
          <cell r="C7" t="str">
            <v>(b)</v>
          </cell>
          <cell r="D7" t="str">
            <v>(c)</v>
          </cell>
          <cell r="E7" t="str">
            <v>(d)</v>
          </cell>
          <cell r="F7" t="str">
            <v>(e)</v>
          </cell>
          <cell r="G7" t="str">
            <v>(f)</v>
          </cell>
          <cell r="I7" t="str">
            <v>(g)</v>
          </cell>
          <cell r="J7" t="str">
            <v>(h)</v>
          </cell>
          <cell r="K7" t="str">
            <v>(i)</v>
          </cell>
          <cell r="L7" t="str">
            <v>(j)</v>
          </cell>
          <cell r="M7" t="str">
            <v>(k)</v>
          </cell>
          <cell r="N7" t="str">
            <v>(l)</v>
          </cell>
        </row>
        <row r="8">
          <cell r="N8" t="str">
            <v>Cumulative</v>
          </cell>
        </row>
        <row r="9">
          <cell r="A9" t="str">
            <v>Line</v>
          </cell>
          <cell r="C9" t="str">
            <v xml:space="preserve"> -------------  Performance Penalty / (Reward)  -------------</v>
          </cell>
          <cell r="G9" t="str">
            <v>Interest</v>
          </cell>
          <cell r="I9" t="str">
            <v xml:space="preserve"> --------------   Monthly Interest   -------------</v>
          </cell>
          <cell r="L9" t="str">
            <v>Total</v>
          </cell>
          <cell r="M9" t="str">
            <v>Cumulative</v>
          </cell>
          <cell r="N9" t="str">
            <v>Principal and</v>
          </cell>
        </row>
        <row r="10">
          <cell r="A10" t="str">
            <v>No.</v>
          </cell>
          <cell r="B10" t="str">
            <v>Month</v>
          </cell>
          <cell r="C10" t="str">
            <v>PV Unit 1</v>
          </cell>
          <cell r="D10" t="str">
            <v>PV Unit 2</v>
          </cell>
          <cell r="E10" t="str">
            <v>PV Unit 3</v>
          </cell>
          <cell r="F10" t="str">
            <v>Station</v>
          </cell>
          <cell r="G10" t="str">
            <v>Rate</v>
          </cell>
          <cell r="I10" t="str">
            <v>PV Unit 1</v>
          </cell>
          <cell r="J10" t="str">
            <v>PV Unit 2</v>
          </cell>
          <cell r="K10" t="str">
            <v>PV Unit 3</v>
          </cell>
          <cell r="L10" t="str">
            <v>Interest</v>
          </cell>
          <cell r="M10" t="str">
            <v>Interest</v>
          </cell>
          <cell r="N10" t="str">
            <v>Interest</v>
          </cell>
        </row>
        <row r="11">
          <cell r="C11" t="str">
            <v>(1)</v>
          </cell>
          <cell r="D11" t="str">
            <v>(1)</v>
          </cell>
          <cell r="E11" t="str">
            <v>(1)</v>
          </cell>
          <cell r="F11" t="str">
            <v>e = b + c + d</v>
          </cell>
          <cell r="I11" t="str">
            <v>(2)</v>
          </cell>
          <cell r="J11" t="str">
            <v>(2)</v>
          </cell>
          <cell r="K11" t="str">
            <v>(2)</v>
          </cell>
          <cell r="L11" t="str">
            <v>j = g + h + i</v>
          </cell>
        </row>
        <row r="13">
          <cell r="A13">
            <v>1</v>
          </cell>
          <cell r="B13" t="str">
            <v>Feb 2002</v>
          </cell>
          <cell r="C13">
            <v>-530996</v>
          </cell>
          <cell r="D13">
            <v>-99965</v>
          </cell>
          <cell r="E13">
            <v>-439004</v>
          </cell>
          <cell r="F13">
            <v>-1069965</v>
          </cell>
          <cell r="G13">
            <v>3.5867249999999998E-3</v>
          </cell>
          <cell r="H13" t="str">
            <v>(A)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-1069965</v>
          </cell>
        </row>
        <row r="14">
          <cell r="A14">
            <v>2</v>
          </cell>
          <cell r="B14" t="str">
            <v>Mar</v>
          </cell>
          <cell r="F14">
            <v>0</v>
          </cell>
          <cell r="G14">
            <v>3.5867249999999998E-3</v>
          </cell>
          <cell r="I14">
            <v>-1905</v>
          </cell>
          <cell r="J14">
            <v>-359</v>
          </cell>
          <cell r="K14">
            <v>-1575</v>
          </cell>
          <cell r="L14">
            <v>-3839</v>
          </cell>
          <cell r="M14">
            <v>-3839</v>
          </cell>
          <cell r="N14">
            <v>-1073804</v>
          </cell>
        </row>
        <row r="15">
          <cell r="A15">
            <v>3</v>
          </cell>
          <cell r="B15" t="str">
            <v>Apr</v>
          </cell>
          <cell r="F15">
            <v>0</v>
          </cell>
          <cell r="G15">
            <v>3.5867249999999998E-3</v>
          </cell>
          <cell r="I15">
            <v>-1911</v>
          </cell>
          <cell r="J15">
            <v>-360</v>
          </cell>
          <cell r="K15">
            <v>-1580</v>
          </cell>
          <cell r="L15">
            <v>-3851</v>
          </cell>
          <cell r="M15">
            <v>-7690</v>
          </cell>
          <cell r="N15">
            <v>-1077655</v>
          </cell>
        </row>
        <row r="16">
          <cell r="A16">
            <v>4</v>
          </cell>
          <cell r="B16" t="str">
            <v>May</v>
          </cell>
          <cell r="F16">
            <v>0</v>
          </cell>
          <cell r="G16">
            <v>3.5867249999999998E-3</v>
          </cell>
          <cell r="I16">
            <v>-1918</v>
          </cell>
          <cell r="J16">
            <v>-361</v>
          </cell>
          <cell r="K16">
            <v>-1586</v>
          </cell>
          <cell r="L16">
            <v>-3865</v>
          </cell>
          <cell r="M16">
            <v>-11555</v>
          </cell>
          <cell r="N16">
            <v>-1081520</v>
          </cell>
        </row>
        <row r="17">
          <cell r="A17">
            <v>5</v>
          </cell>
          <cell r="B17" t="str">
            <v>Jun</v>
          </cell>
          <cell r="F17">
            <v>0</v>
          </cell>
          <cell r="G17">
            <v>3.5867249999999998E-3</v>
          </cell>
          <cell r="I17">
            <v>-1925</v>
          </cell>
          <cell r="J17">
            <v>-362</v>
          </cell>
          <cell r="K17">
            <v>-1592</v>
          </cell>
          <cell r="L17">
            <v>-3879</v>
          </cell>
          <cell r="M17">
            <v>-15434</v>
          </cell>
          <cell r="N17">
            <v>-1085399</v>
          </cell>
        </row>
        <row r="18">
          <cell r="A18">
            <v>6</v>
          </cell>
          <cell r="B18" t="str">
            <v>Jul</v>
          </cell>
          <cell r="F18">
            <v>0</v>
          </cell>
          <cell r="G18">
            <v>3.5867249999999998E-3</v>
          </cell>
          <cell r="I18">
            <v>-1932</v>
          </cell>
          <cell r="J18">
            <v>-364</v>
          </cell>
          <cell r="K18">
            <v>-1597</v>
          </cell>
          <cell r="L18">
            <v>-3893</v>
          </cell>
          <cell r="M18">
            <v>-19327</v>
          </cell>
          <cell r="N18">
            <v>-1089292</v>
          </cell>
        </row>
        <row r="19">
          <cell r="A19">
            <v>7</v>
          </cell>
          <cell r="B19" t="str">
            <v>Aug</v>
          </cell>
          <cell r="F19">
            <v>0</v>
          </cell>
          <cell r="G19">
            <v>3.5867249999999998E-3</v>
          </cell>
          <cell r="I19">
            <v>-1939</v>
          </cell>
          <cell r="J19">
            <v>-365</v>
          </cell>
          <cell r="K19">
            <v>-1603</v>
          </cell>
          <cell r="L19">
            <v>-3907</v>
          </cell>
          <cell r="M19">
            <v>-23234</v>
          </cell>
          <cell r="N19">
            <v>-1093199</v>
          </cell>
        </row>
        <row r="20">
          <cell r="A20">
            <v>8</v>
          </cell>
          <cell r="B20" t="str">
            <v>Sep</v>
          </cell>
          <cell r="F20">
            <v>0</v>
          </cell>
          <cell r="G20">
            <v>3.5867249999999998E-3</v>
          </cell>
          <cell r="I20">
            <v>-1946</v>
          </cell>
          <cell r="J20">
            <v>-366</v>
          </cell>
          <cell r="K20">
            <v>-1609</v>
          </cell>
          <cell r="L20">
            <v>-3921</v>
          </cell>
          <cell r="M20">
            <v>-27155</v>
          </cell>
          <cell r="N20">
            <v>-1097120</v>
          </cell>
        </row>
        <row r="21">
          <cell r="A21">
            <v>9</v>
          </cell>
          <cell r="B21" t="str">
            <v>Oct</v>
          </cell>
          <cell r="F21">
            <v>0</v>
          </cell>
          <cell r="G21">
            <v>3.5867249999999998E-3</v>
          </cell>
          <cell r="I21">
            <v>-1953</v>
          </cell>
          <cell r="J21">
            <v>-368</v>
          </cell>
          <cell r="K21">
            <v>-1615</v>
          </cell>
          <cell r="L21">
            <v>-3936</v>
          </cell>
          <cell r="M21">
            <v>-31091</v>
          </cell>
          <cell r="N21">
            <v>-1101056</v>
          </cell>
        </row>
        <row r="22">
          <cell r="A22">
            <v>10</v>
          </cell>
          <cell r="B22" t="str">
            <v>Nov</v>
          </cell>
          <cell r="F22">
            <v>0</v>
          </cell>
          <cell r="G22">
            <v>3.5867249999999998E-3</v>
          </cell>
          <cell r="I22">
            <v>-1960</v>
          </cell>
          <cell r="J22">
            <v>-369</v>
          </cell>
          <cell r="K22">
            <v>-1620</v>
          </cell>
          <cell r="L22">
            <v>-3949</v>
          </cell>
          <cell r="M22">
            <v>-35040</v>
          </cell>
          <cell r="N22">
            <v>-1105005</v>
          </cell>
        </row>
        <row r="23">
          <cell r="A23">
            <v>11</v>
          </cell>
          <cell r="B23" t="str">
            <v>Dec</v>
          </cell>
          <cell r="F23">
            <v>0</v>
          </cell>
          <cell r="G23">
            <v>3.5867249999999998E-3</v>
          </cell>
          <cell r="I23">
            <v>-1967</v>
          </cell>
          <cell r="J23">
            <v>-370</v>
          </cell>
          <cell r="K23">
            <v>-1626</v>
          </cell>
          <cell r="L23">
            <v>-3963</v>
          </cell>
          <cell r="M23">
            <v>-39003</v>
          </cell>
          <cell r="N23">
            <v>-1108968</v>
          </cell>
        </row>
        <row r="24">
          <cell r="A24">
            <v>12</v>
          </cell>
          <cell r="B24" t="str">
            <v>Jan 2003</v>
          </cell>
          <cell r="F24">
            <v>0</v>
          </cell>
          <cell r="G24">
            <v>1.47956694E-3</v>
          </cell>
          <cell r="H24" t="str">
            <v>(B)</v>
          </cell>
          <cell r="I24">
            <v>-814</v>
          </cell>
          <cell r="J24">
            <v>-153</v>
          </cell>
          <cell r="K24">
            <v>-673</v>
          </cell>
          <cell r="L24">
            <v>-1640</v>
          </cell>
          <cell r="M24">
            <v>-40643</v>
          </cell>
          <cell r="N24">
            <v>-1110608</v>
          </cell>
        </row>
        <row r="25">
          <cell r="A25">
            <v>13</v>
          </cell>
          <cell r="B25" t="str">
            <v>Feb</v>
          </cell>
          <cell r="F25">
            <v>0</v>
          </cell>
          <cell r="G25">
            <v>1.47956694E-3</v>
          </cell>
          <cell r="I25">
            <v>-815</v>
          </cell>
          <cell r="J25">
            <v>-154</v>
          </cell>
          <cell r="K25">
            <v>-674</v>
          </cell>
          <cell r="L25">
            <v>-1643</v>
          </cell>
          <cell r="M25">
            <v>-42286</v>
          </cell>
          <cell r="N25">
            <v>-1112251</v>
          </cell>
        </row>
        <row r="26">
          <cell r="A26">
            <v>14</v>
          </cell>
          <cell r="B26" t="str">
            <v>Mar</v>
          </cell>
          <cell r="F26">
            <v>0</v>
          </cell>
          <cell r="G26">
            <v>1.47956694E-3</v>
          </cell>
          <cell r="I26">
            <v>-817</v>
          </cell>
          <cell r="J26">
            <v>-154</v>
          </cell>
          <cell r="K26">
            <v>-675</v>
          </cell>
          <cell r="L26">
            <v>-1646</v>
          </cell>
          <cell r="M26">
            <v>-43932</v>
          </cell>
          <cell r="N26">
            <v>-1113897</v>
          </cell>
        </row>
        <row r="27">
          <cell r="A27">
            <v>15</v>
          </cell>
          <cell r="B27" t="str">
            <v>Apr</v>
          </cell>
          <cell r="F27">
            <v>0</v>
          </cell>
          <cell r="G27">
            <v>1.47956694E-3</v>
          </cell>
          <cell r="I27">
            <v>-818</v>
          </cell>
          <cell r="J27">
            <v>-154</v>
          </cell>
          <cell r="K27">
            <v>-676</v>
          </cell>
          <cell r="L27">
            <v>-1648</v>
          </cell>
          <cell r="M27">
            <v>-45580</v>
          </cell>
          <cell r="N27">
            <v>-1115545</v>
          </cell>
        </row>
        <row r="28">
          <cell r="A28">
            <v>16</v>
          </cell>
          <cell r="B28" t="str">
            <v>May</v>
          </cell>
          <cell r="F28">
            <v>0</v>
          </cell>
          <cell r="G28">
            <v>1.47956694E-3</v>
          </cell>
          <cell r="I28">
            <v>-819</v>
          </cell>
          <cell r="J28">
            <v>-154</v>
          </cell>
          <cell r="K28">
            <v>-677</v>
          </cell>
          <cell r="L28">
            <v>-1650</v>
          </cell>
          <cell r="M28">
            <v>-47230</v>
          </cell>
          <cell r="N28">
            <v>-1117195</v>
          </cell>
        </row>
        <row r="29">
          <cell r="A29">
            <v>17</v>
          </cell>
          <cell r="B29" t="str">
            <v>Jun</v>
          </cell>
          <cell r="F29">
            <v>0</v>
          </cell>
          <cell r="G29">
            <v>1.47956694E-3</v>
          </cell>
          <cell r="I29">
            <v>-820</v>
          </cell>
          <cell r="J29">
            <v>-154</v>
          </cell>
          <cell r="K29">
            <v>-678</v>
          </cell>
          <cell r="L29">
            <v>-1652</v>
          </cell>
          <cell r="M29">
            <v>-48882</v>
          </cell>
          <cell r="N29">
            <v>-1118847</v>
          </cell>
        </row>
        <row r="30">
          <cell r="A30">
            <v>18</v>
          </cell>
          <cell r="B30" t="str">
            <v>Jul</v>
          </cell>
          <cell r="F30">
            <v>0</v>
          </cell>
          <cell r="G30">
            <v>1.47956694E-3</v>
          </cell>
          <cell r="I30">
            <v>-822</v>
          </cell>
          <cell r="J30">
            <v>-155</v>
          </cell>
          <cell r="K30">
            <v>-679</v>
          </cell>
          <cell r="L30">
            <v>-1656</v>
          </cell>
          <cell r="M30">
            <v>-50538</v>
          </cell>
          <cell r="N30">
            <v>-1120503</v>
          </cell>
        </row>
        <row r="31">
          <cell r="A31">
            <v>19</v>
          </cell>
          <cell r="B31" t="str">
            <v>Aug</v>
          </cell>
          <cell r="F31">
            <v>0</v>
          </cell>
          <cell r="G31">
            <v>1.47956694E-3</v>
          </cell>
          <cell r="I31">
            <v>-823</v>
          </cell>
          <cell r="J31">
            <v>-155</v>
          </cell>
          <cell r="K31">
            <v>-680</v>
          </cell>
          <cell r="L31">
            <v>-1658</v>
          </cell>
          <cell r="M31">
            <v>-52196</v>
          </cell>
          <cell r="N31">
            <v>-1122161</v>
          </cell>
        </row>
        <row r="32">
          <cell r="A32">
            <v>20</v>
          </cell>
          <cell r="B32" t="str">
            <v>Sep</v>
          </cell>
          <cell r="F32">
            <v>0</v>
          </cell>
          <cell r="G32">
            <v>1.47956694E-3</v>
          </cell>
          <cell r="I32">
            <v>-824</v>
          </cell>
          <cell r="J32">
            <v>-155</v>
          </cell>
          <cell r="K32">
            <v>-681</v>
          </cell>
          <cell r="L32">
            <v>-1660</v>
          </cell>
          <cell r="M32">
            <v>-53856</v>
          </cell>
          <cell r="N32">
            <v>-1123821</v>
          </cell>
        </row>
        <row r="33">
          <cell r="A33">
            <v>21</v>
          </cell>
          <cell r="B33" t="str">
            <v>Oct</v>
          </cell>
          <cell r="F33">
            <v>0</v>
          </cell>
          <cell r="G33">
            <v>1.47956694E-3</v>
          </cell>
          <cell r="I33">
            <v>-825</v>
          </cell>
          <cell r="J33">
            <v>-155</v>
          </cell>
          <cell r="K33">
            <v>-682</v>
          </cell>
          <cell r="L33">
            <v>-1662</v>
          </cell>
          <cell r="M33">
            <v>-55518</v>
          </cell>
          <cell r="N33">
            <v>-1125483</v>
          </cell>
        </row>
        <row r="34">
          <cell r="A34">
            <v>22</v>
          </cell>
          <cell r="B34" t="str">
            <v>Nov</v>
          </cell>
          <cell r="F34">
            <v>0</v>
          </cell>
          <cell r="G34">
            <v>1.47956694E-3</v>
          </cell>
          <cell r="I34">
            <v>-826</v>
          </cell>
          <cell r="J34">
            <v>-156</v>
          </cell>
          <cell r="K34">
            <v>-683</v>
          </cell>
          <cell r="L34">
            <v>-1665</v>
          </cell>
          <cell r="M34">
            <v>-57183</v>
          </cell>
          <cell r="N34">
            <v>-1127148</v>
          </cell>
        </row>
        <row r="35">
          <cell r="A35">
            <v>23</v>
          </cell>
          <cell r="B35" t="str">
            <v>Dec</v>
          </cell>
          <cell r="F35">
            <v>0</v>
          </cell>
          <cell r="G35">
            <v>1.47956694E-3</v>
          </cell>
          <cell r="I35">
            <v>-828</v>
          </cell>
          <cell r="J35">
            <v>-156</v>
          </cell>
          <cell r="K35">
            <v>-684</v>
          </cell>
          <cell r="L35">
            <v>-1668</v>
          </cell>
          <cell r="M35">
            <v>-58851</v>
          </cell>
          <cell r="N35">
            <v>-1128816</v>
          </cell>
        </row>
        <row r="36">
          <cell r="A36">
            <v>24</v>
          </cell>
          <cell r="B36" t="str">
            <v>Jan 2004</v>
          </cell>
          <cell r="F36">
            <v>0</v>
          </cell>
          <cell r="G36">
            <v>9.6980999999999999E-4</v>
          </cell>
          <cell r="H36" t="str">
            <v>(C)</v>
          </cell>
          <cell r="I36">
            <v>-543</v>
          </cell>
          <cell r="J36">
            <v>-102</v>
          </cell>
          <cell r="K36">
            <v>-449</v>
          </cell>
          <cell r="L36">
            <v>-1094</v>
          </cell>
          <cell r="M36">
            <v>-59945</v>
          </cell>
          <cell r="N36">
            <v>-1129910</v>
          </cell>
        </row>
        <row r="37">
          <cell r="A37">
            <v>25</v>
          </cell>
          <cell r="B37" t="str">
            <v>Feb</v>
          </cell>
          <cell r="F37">
            <v>0</v>
          </cell>
          <cell r="G37">
            <v>9.6980999999999999E-4</v>
          </cell>
          <cell r="I37">
            <v>-544</v>
          </cell>
          <cell r="J37">
            <v>-102</v>
          </cell>
          <cell r="K37">
            <v>-450</v>
          </cell>
          <cell r="L37">
            <v>-1096</v>
          </cell>
          <cell r="M37">
            <v>-61041</v>
          </cell>
          <cell r="N37">
            <v>-1131006</v>
          </cell>
        </row>
        <row r="38">
          <cell r="A38">
            <v>26</v>
          </cell>
          <cell r="B38" t="str">
            <v>Mar</v>
          </cell>
          <cell r="F38">
            <v>0</v>
          </cell>
          <cell r="G38">
            <v>9.6980999999999999E-4</v>
          </cell>
          <cell r="I38">
            <v>-544</v>
          </cell>
          <cell r="J38">
            <v>-102</v>
          </cell>
          <cell r="K38">
            <v>-450</v>
          </cell>
          <cell r="L38">
            <v>-1096</v>
          </cell>
          <cell r="M38">
            <v>-62137</v>
          </cell>
          <cell r="N38">
            <v>-1132102</v>
          </cell>
        </row>
        <row r="39">
          <cell r="A39">
            <v>27</v>
          </cell>
          <cell r="B39" t="str">
            <v>Apr</v>
          </cell>
          <cell r="F39">
            <v>0</v>
          </cell>
          <cell r="G39">
            <v>9.6980999999999999E-4</v>
          </cell>
          <cell r="I39">
            <v>-545</v>
          </cell>
          <cell r="J39">
            <v>-103</v>
          </cell>
          <cell r="K39">
            <v>-450</v>
          </cell>
          <cell r="L39">
            <v>-1098</v>
          </cell>
          <cell r="M39">
            <v>-63235</v>
          </cell>
          <cell r="N39">
            <v>-1133200</v>
          </cell>
        </row>
        <row r="40">
          <cell r="A40">
            <v>28</v>
          </cell>
          <cell r="B40" t="str">
            <v>May</v>
          </cell>
          <cell r="F40">
            <v>0</v>
          </cell>
          <cell r="G40">
            <v>9.6980999999999999E-4</v>
          </cell>
          <cell r="I40">
            <v>-545</v>
          </cell>
          <cell r="J40">
            <v>-103</v>
          </cell>
          <cell r="K40">
            <v>-451</v>
          </cell>
          <cell r="L40">
            <v>-1099</v>
          </cell>
          <cell r="M40">
            <v>-64334</v>
          </cell>
          <cell r="N40">
            <v>-1134299</v>
          </cell>
        </row>
        <row r="41">
          <cell r="A41">
            <v>29</v>
          </cell>
          <cell r="B41" t="str">
            <v>Jun</v>
          </cell>
          <cell r="F41">
            <v>0</v>
          </cell>
          <cell r="G41">
            <v>9.6980999999999999E-4</v>
          </cell>
          <cell r="I41">
            <v>-546</v>
          </cell>
          <cell r="J41">
            <v>-103</v>
          </cell>
          <cell r="K41">
            <v>-451</v>
          </cell>
          <cell r="L41">
            <v>-1100</v>
          </cell>
          <cell r="M41">
            <v>-65434</v>
          </cell>
          <cell r="N41">
            <v>-1135399</v>
          </cell>
        </row>
        <row r="42">
          <cell r="A42">
            <v>30</v>
          </cell>
          <cell r="B42" t="str">
            <v>Jul</v>
          </cell>
          <cell r="F42">
            <v>0</v>
          </cell>
          <cell r="G42">
            <v>9.6980999999999999E-4</v>
          </cell>
          <cell r="I42">
            <v>-546</v>
          </cell>
          <cell r="J42">
            <v>-103</v>
          </cell>
          <cell r="K42">
            <v>-452</v>
          </cell>
          <cell r="L42">
            <v>-1101</v>
          </cell>
          <cell r="M42">
            <v>-66535</v>
          </cell>
          <cell r="N42">
            <v>-1136500</v>
          </cell>
        </row>
        <row r="43">
          <cell r="A43">
            <v>31</v>
          </cell>
          <cell r="B43" t="str">
            <v>Aug</v>
          </cell>
          <cell r="F43">
            <v>0</v>
          </cell>
          <cell r="G43">
            <v>9.6980999999999999E-4</v>
          </cell>
          <cell r="I43">
            <v>-547</v>
          </cell>
          <cell r="J43">
            <v>-103</v>
          </cell>
          <cell r="K43">
            <v>-452</v>
          </cell>
          <cell r="L43">
            <v>-1102</v>
          </cell>
          <cell r="M43">
            <v>-67637</v>
          </cell>
          <cell r="N43">
            <v>-1137602</v>
          </cell>
        </row>
        <row r="44">
          <cell r="A44">
            <v>32</v>
          </cell>
          <cell r="B44" t="str">
            <v xml:space="preserve">Sep   </v>
          </cell>
          <cell r="F44">
            <v>0</v>
          </cell>
          <cell r="G44">
            <v>9.6980999999999999E-4</v>
          </cell>
          <cell r="I44">
            <v>-548</v>
          </cell>
          <cell r="J44">
            <v>-103</v>
          </cell>
          <cell r="K44">
            <v>-453</v>
          </cell>
          <cell r="L44">
            <v>-1104</v>
          </cell>
          <cell r="M44">
            <v>-68741</v>
          </cell>
          <cell r="N44">
            <v>-1138706</v>
          </cell>
        </row>
        <row r="45">
          <cell r="A45">
            <v>33</v>
          </cell>
          <cell r="B45" t="str">
            <v xml:space="preserve">Oct        </v>
          </cell>
          <cell r="F45">
            <v>0</v>
          </cell>
          <cell r="G45">
            <v>9.6980999999999999E-4</v>
          </cell>
          <cell r="I45">
            <v>-548</v>
          </cell>
          <cell r="J45">
            <v>-103</v>
          </cell>
          <cell r="K45">
            <v>-453</v>
          </cell>
          <cell r="L45">
            <v>-1104</v>
          </cell>
          <cell r="M45">
            <v>-69845</v>
          </cell>
          <cell r="N45">
            <v>-1139810</v>
          </cell>
        </row>
        <row r="46">
          <cell r="A46">
            <v>34</v>
          </cell>
          <cell r="B46" t="str">
            <v>Nov</v>
          </cell>
          <cell r="F46">
            <v>0</v>
          </cell>
          <cell r="G46">
            <v>9.6980999999999999E-4</v>
          </cell>
          <cell r="I46">
            <v>-549</v>
          </cell>
          <cell r="J46">
            <v>-103</v>
          </cell>
          <cell r="K46">
            <v>-454</v>
          </cell>
          <cell r="L46">
            <v>-1106</v>
          </cell>
          <cell r="M46">
            <v>-70951</v>
          </cell>
          <cell r="N46">
            <v>-1140916</v>
          </cell>
        </row>
        <row r="47">
          <cell r="A47">
            <v>35</v>
          </cell>
          <cell r="B47" t="str">
            <v>Dec</v>
          </cell>
          <cell r="F47">
            <v>0</v>
          </cell>
          <cell r="G47">
            <v>9.6980999999999999E-4</v>
          </cell>
          <cell r="I47">
            <v>-549</v>
          </cell>
          <cell r="J47">
            <v>-103</v>
          </cell>
          <cell r="K47">
            <v>-454</v>
          </cell>
          <cell r="L47">
            <v>-1106</v>
          </cell>
          <cell r="M47">
            <v>-72057</v>
          </cell>
          <cell r="N47">
            <v>-1142022</v>
          </cell>
        </row>
        <row r="50">
          <cell r="A50">
            <v>36</v>
          </cell>
          <cell r="B50" t="str">
            <v>Totals</v>
          </cell>
          <cell r="C50">
            <v>-530996</v>
          </cell>
          <cell r="D50">
            <v>-99965</v>
          </cell>
          <cell r="E50">
            <v>-439004</v>
          </cell>
          <cell r="F50">
            <v>-1069965</v>
          </cell>
          <cell r="I50">
            <v>-35761</v>
          </cell>
          <cell r="J50">
            <v>-6732</v>
          </cell>
          <cell r="K50">
            <v>-29564</v>
          </cell>
          <cell r="L50">
            <v>-72057</v>
          </cell>
        </row>
        <row r="52">
          <cell r="A52">
            <v>37</v>
          </cell>
          <cell r="B52" t="str">
            <v>Calendar 2002 Interest</v>
          </cell>
          <cell r="I52">
            <v>-19356</v>
          </cell>
          <cell r="J52">
            <v>-3644</v>
          </cell>
          <cell r="K52">
            <v>-16003</v>
          </cell>
          <cell r="L52">
            <v>-39003</v>
          </cell>
        </row>
        <row r="53">
          <cell r="A53">
            <v>38</v>
          </cell>
          <cell r="B53" t="str">
            <v>Calendar 2003 Interest</v>
          </cell>
          <cell r="I53">
            <v>-9851</v>
          </cell>
          <cell r="J53">
            <v>-1855</v>
          </cell>
          <cell r="K53">
            <v>-8142</v>
          </cell>
          <cell r="L53">
            <v>-19848</v>
          </cell>
        </row>
        <row r="54">
          <cell r="A54">
            <v>39</v>
          </cell>
          <cell r="B54" t="str">
            <v>Calendar 2004 Interest</v>
          </cell>
          <cell r="I54">
            <v>-6554</v>
          </cell>
          <cell r="J54">
            <v>-1233</v>
          </cell>
          <cell r="K54">
            <v>-5419</v>
          </cell>
          <cell r="L54">
            <v>-13206</v>
          </cell>
        </row>
        <row r="55">
          <cell r="A55">
            <v>40</v>
          </cell>
          <cell r="B55" t="str">
            <v>Total Interest Calendar Years 2002 and 2003</v>
          </cell>
          <cell r="I55">
            <v>-35761</v>
          </cell>
          <cell r="J55">
            <v>-6732</v>
          </cell>
          <cell r="K55">
            <v>-29564</v>
          </cell>
          <cell r="L55">
            <v>-72057</v>
          </cell>
        </row>
        <row r="57">
          <cell r="A57" t="str">
            <v xml:space="preserve">Notes:  </v>
          </cell>
        </row>
        <row r="58">
          <cell r="A58" t="str">
            <v>(1)</v>
          </cell>
          <cell r="B58" t="str">
            <v>Amounts represent Palo Verde performance standards penalties/(rewards) for the three Palo Verde units as filed with the PUCT on 02/24/02.</v>
          </cell>
        </row>
        <row r="59">
          <cell r="B59" t="str">
            <v>Pursuant to the Stipulation and Agreed Order to Docket No. 12700, Palo Verde performance was reviewed for the three-year rolling average</v>
          </cell>
        </row>
        <row r="60">
          <cell r="B60" t="str">
            <v>period 01/99 through 12/01 with the resulting penalties/rewards and associated interest included in the Reconciliation Period balance.</v>
          </cell>
        </row>
        <row r="61">
          <cell r="A61" t="str">
            <v>(2)</v>
          </cell>
          <cell r="B61" t="str">
            <v>Monthly interest is calculated on the prior month's ending cumulative principal and interest balance pursuant to Substantive Rule 25.236(e)(1)</v>
          </cell>
        </row>
        <row r="62">
          <cell r="B62" t="str">
            <v>at the rates established annually by the Commission for overbilling and underbilling pursuant to Substantive Rule SR 25.28 (c) and (d).</v>
          </cell>
        </row>
        <row r="63">
          <cell r="A63" t="str">
            <v>(A)</v>
          </cell>
          <cell r="B63" t="str">
            <v>Interest rate of 4.39% (monthly compound interest factor of .003586725) pursuant to SR 25.28(c) and (d) effective 01/01/2002.</v>
          </cell>
        </row>
      </sheetData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68XX UPLOAD"/>
      <sheetName val="1. data"/>
      <sheetName val="2. Monthly Capitalization Summ"/>
      <sheetName val="3. Recon"/>
      <sheetName val="4. DFC alloc"/>
      <sheetName val="UNIT 1"/>
      <sheetName val="UNIT 2"/>
      <sheetName val="UNIT 3"/>
      <sheetName val="5. DF backup"/>
      <sheetName val="6806_Mo After Qtr"/>
      <sheetName val="NOT UPDATED---&gt;&gt;&gt;"/>
      <sheetName val="U1 TF"/>
      <sheetName val="U2 TF"/>
      <sheetName val="U3 TF"/>
      <sheetName val="DF page-DO NOT PRINT"/>
      <sheetName val="New Borrow Int Accrual"/>
      <sheetName val="TF-DO NOT PRINT"/>
      <sheetName val="Rel Tie Out"/>
      <sheetName val="Denise"/>
      <sheetName val="Sheet1"/>
    </sheetNames>
    <sheetDataSet>
      <sheetData sheetId="0"/>
      <sheetData sheetId="1">
        <row r="1">
          <cell r="A1">
            <v>41882</v>
          </cell>
        </row>
      </sheetData>
      <sheetData sheetId="2" refreshError="1"/>
      <sheetData sheetId="3" refreshError="1"/>
      <sheetData sheetId="4"/>
      <sheetData sheetId="5">
        <row r="38">
          <cell r="B38">
            <v>1197178</v>
          </cell>
        </row>
      </sheetData>
      <sheetData sheetId="6">
        <row r="38">
          <cell r="B38">
            <v>1166423</v>
          </cell>
        </row>
      </sheetData>
      <sheetData sheetId="7">
        <row r="38">
          <cell r="B38">
            <v>1206605</v>
          </cell>
        </row>
      </sheetData>
      <sheetData sheetId="8"/>
      <sheetData sheetId="9" refreshError="1"/>
      <sheetData sheetId="10" refreshError="1"/>
      <sheetData sheetId="11">
        <row r="23">
          <cell r="E23">
            <v>0</v>
          </cell>
        </row>
      </sheetData>
      <sheetData sheetId="12">
        <row r="36">
          <cell r="E36">
            <v>0</v>
          </cell>
        </row>
      </sheetData>
      <sheetData sheetId="13">
        <row r="36">
          <cell r="B36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Proposed Revenues"/>
      <sheetName val="Proof of Revenues Base"/>
      <sheetName val="Proof of Revenues Total"/>
      <sheetName val="Rate 1 - 3 Block"/>
      <sheetName val="Rate 1 - 2 Block Alt"/>
      <sheetName val="Rate 1 TOU"/>
      <sheetName val="Rate 3 New"/>
      <sheetName val="Rate 4"/>
      <sheetName val="Rate 4 TOU"/>
      <sheetName val="Rate 5"/>
      <sheetName val="Rate 5 TOU"/>
      <sheetName val="Rate 7"/>
      <sheetName val="Rate 8"/>
      <sheetName val="Rate 9"/>
      <sheetName val="LP Interrupt Design"/>
      <sheetName val="Rate 10"/>
      <sheetName val="Rate 10 TOU"/>
      <sheetName val="Rate 19"/>
      <sheetName val="Rate 25"/>
      <sheetName val="Rate 26"/>
      <sheetName val="Rate 3 Bill Comp"/>
      <sheetName val="Rate 4 Bill Comp"/>
      <sheetName val="Rate 26 TOU Data"/>
      <sheetName val="TOU Data"/>
      <sheetName val="Rate 9 Comp"/>
      <sheetName val="LP Interrupt"/>
      <sheetName val="Target Incre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ILY LOG"/>
      <sheetName val="Imbalance"/>
      <sheetName val="BTH Comp"/>
      <sheetName val="Platts"/>
      <sheetName val="DAILY-emails"/>
      <sheetName val="iPYRAMID"/>
      <sheetName val="CHEVRON_Storage_SUM"/>
      <sheetName val="Storage2 "/>
      <sheetName val="Storage Acct2-Summary"/>
      <sheetName val="Gas Estimate"/>
      <sheetName val="INTRA-INVOICE"/>
      <sheetName val="Mainline"/>
      <sheetName val="SHRINKAGE"/>
      <sheetName val="DAILY-PRICING"/>
      <sheetName val="Daily-DATA"/>
      <sheetName val="INTER INV LOG"/>
      <sheetName val="new MIX"/>
      <sheetName val="OLD MIX"/>
      <sheetName val="Resv Charges_Volumes"/>
      <sheetName val="Website"/>
      <sheetName val="D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B3" t="str">
            <v>&gt;&gt;INPUT&lt;&lt;</v>
          </cell>
          <cell r="C3" t="str">
            <v>&gt;&gt;INPUT&lt;&lt;</v>
          </cell>
        </row>
        <row r="4">
          <cell r="B4" t="str">
            <v>YES</v>
          </cell>
          <cell r="C4" t="str">
            <v>Pending</v>
          </cell>
        </row>
        <row r="5">
          <cell r="B5" t="str">
            <v>NO</v>
          </cell>
          <cell r="C5" t="str">
            <v>Checked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DECEMBER 2024 - (Average price from October 27 through November 25)*</v>
          </cell>
        </row>
      </sheetData>
      <sheetData sheetId="1"/>
      <sheetData sheetId="2">
        <row r="2">
          <cell r="J2">
            <v>2.3332150208623077E-2</v>
          </cell>
        </row>
        <row r="3">
          <cell r="J3">
            <v>0</v>
          </cell>
        </row>
        <row r="4">
          <cell r="J4">
            <v>2.3332150208623077E-2</v>
          </cell>
        </row>
      </sheetData>
      <sheetData sheetId="3">
        <row r="38">
          <cell r="M38">
            <v>1.0053000000000001</v>
          </cell>
        </row>
        <row r="41">
          <cell r="M41">
            <v>0.97987999999999997</v>
          </cell>
        </row>
        <row r="44">
          <cell r="M44">
            <v>0.95930000000000004</v>
          </cell>
        </row>
        <row r="47">
          <cell r="M47">
            <v>0.95699999999999996</v>
          </cell>
        </row>
      </sheetData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F Printout"/>
      <sheetName val="Calculation"/>
      <sheetName val="Average Pricing"/>
      <sheetName val="Voltage Factors"/>
      <sheetName val="Summary Data"/>
      <sheetName val="Link Generator"/>
      <sheetName val="11 November 2024 NM Purchase Po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NOVEMBER 2024 - (Average price from September 26 through October 25)*</v>
          </cell>
        </row>
      </sheetData>
      <sheetData sheetId="1" refreshError="1"/>
      <sheetData sheetId="2">
        <row r="2">
          <cell r="J2">
            <v>2.7903973888888926E-2</v>
          </cell>
        </row>
        <row r="3">
          <cell r="J3">
            <v>3.5467091666666666E-2</v>
          </cell>
        </row>
        <row r="4">
          <cell r="J4">
            <v>2.7775785451977425E-2</v>
          </cell>
        </row>
      </sheetData>
      <sheetData sheetId="3">
        <row r="38">
          <cell r="M38">
            <v>1.0053000000000001</v>
          </cell>
        </row>
        <row r="41">
          <cell r="M41">
            <v>0.97987999999999997</v>
          </cell>
        </row>
        <row r="44">
          <cell r="M44">
            <v>0.95930000000000004</v>
          </cell>
        </row>
        <row r="47">
          <cell r="M47">
            <v>0.95699999999999996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>
        <row r="1">
          <cell r="A1" t="str">
            <v>EL PASO ELECTRIC COMPANY</v>
          </cell>
        </row>
        <row r="2">
          <cell r="A2" t="str">
            <v>NEW MEXICO PURCHASE POWER FACTORS FOR QUALIFYING FACILITIES</v>
          </cell>
        </row>
        <row r="3">
          <cell r="A3" t="str">
            <v>TO BE BILLED IN THE MONTH OF OCTOBER 2024 - (Average price from August 24 through September 22)*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tember 2024 Calculation"/>
      <sheetName val="September 2024 Average Pricing"/>
      <sheetName val="September 2024 Summary Data"/>
    </sheetNames>
    <sheetDataSet>
      <sheetData sheetId="0"/>
      <sheetData sheetId="1">
        <row r="2">
          <cell r="J2">
            <v>2.8982469583333295E-2</v>
          </cell>
        </row>
        <row r="3">
          <cell r="J3">
            <v>4.4354373863636373E-2</v>
          </cell>
        </row>
        <row r="4">
          <cell r="J4">
            <v>2.6842077848101269E-2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F Printout"/>
      <sheetName val="Calculation"/>
      <sheetName val="Average Pricing"/>
      <sheetName val="Voltage Factors"/>
      <sheetName val="Summary Data"/>
      <sheetName val="Link Generator"/>
    </sheetNames>
    <sheetDataSet>
      <sheetData sheetId="0"/>
      <sheetData sheetId="1"/>
      <sheetData sheetId="2">
        <row r="2">
          <cell r="L2" t="str">
            <v>AUGUST</v>
          </cell>
        </row>
        <row r="3">
          <cell r="L3" t="str">
            <v>2024</v>
          </cell>
        </row>
        <row r="6">
          <cell r="L6" t="str">
            <v>June</v>
          </cell>
          <cell r="M6" t="str">
            <v>25</v>
          </cell>
        </row>
        <row r="7">
          <cell r="L7" t="str">
            <v>July</v>
          </cell>
          <cell r="M7" t="str">
            <v>24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2003"/>
      <sheetName val="2004"/>
      <sheetName val="2005"/>
      <sheetName val="Spin Rsrvs"/>
      <sheetName val="Summary"/>
      <sheetName val="WP FR21 3"/>
      <sheetName val="WP_ FR21_3_1"/>
    </sheetNames>
    <sheetDataSet>
      <sheetData sheetId="0"/>
      <sheetData sheetId="1">
        <row r="1">
          <cell r="AE1" t="str">
            <v>EL PASO ELECTRIC COMPANY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  <cell r="BI1" t="str">
            <v>EL PASO ELECTRIC COMPANY</v>
          </cell>
          <cell r="BP1" t="str">
            <v>WP / FR-21 / 3 / 1</v>
          </cell>
          <cell r="CW1" t="str">
            <v>EL PASO ELECTRIC COMPANY</v>
          </cell>
          <cell r="DD1" t="str">
            <v>WP / FR-21 / 3 / 1</v>
          </cell>
        </row>
        <row r="2">
          <cell r="AO2" t="str">
            <v>FUEL COST OVER / UNDER RECOVERY</v>
          </cell>
          <cell r="AY2" t="str">
            <v>FUEL COST OVER / UNDER RECOVERY</v>
          </cell>
          <cell r="BI2" t="str">
            <v>FUEL COST OVER / UNDER RECOVERY</v>
          </cell>
          <cell r="CW2" t="str">
            <v>FUEL COST OVER / UNDER RECOVERY</v>
          </cell>
        </row>
        <row r="3">
          <cell r="AO3" t="str">
            <v>CALCULATION OF PURCHASED POWER REVENUE/EXPENSE</v>
          </cell>
          <cell r="AY3" t="str">
            <v>CALCULATION OF PURCHASED POWER REVENUE/EXPENSE</v>
          </cell>
          <cell r="BI3" t="str">
            <v>CALCULATION OF PURCHASED POWER REVENUE/EXPENSE</v>
          </cell>
          <cell r="CW3" t="str">
            <v>CALCULATION OF PURCHASED POWER REVENUE/EXPENSE</v>
          </cell>
        </row>
        <row r="4">
          <cell r="AO4" t="str">
            <v>FOR THE MONTH OF MAY 2003</v>
          </cell>
          <cell r="AY4" t="str">
            <v>FOR THE MONTH OF JUNE 2003</v>
          </cell>
          <cell r="BI4" t="str">
            <v>FOR THE MONTH OF JULY 2003</v>
          </cell>
          <cell r="CW4" t="str">
            <v>FOR THE MONTH OF NOVEMBER 2003</v>
          </cell>
        </row>
        <row r="7">
          <cell r="AP7" t="str">
            <v xml:space="preserve">PURCHASED POWER - OUT   </v>
          </cell>
          <cell r="AZ7" t="str">
            <v xml:space="preserve">PURCHASED POWER - OUT   </v>
          </cell>
          <cell r="BJ7" t="str">
            <v xml:space="preserve">PURCHASED POWER - OUT   </v>
          </cell>
          <cell r="CX7" t="str">
            <v xml:space="preserve">PURCHASED POWER - OUT   </v>
          </cell>
        </row>
        <row r="8"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  <cell r="BI8" t="str">
            <v>LINE</v>
          </cell>
          <cell r="BJ8" t="str">
            <v>PURCHASER</v>
          </cell>
          <cell r="BK8" t="str">
            <v>TYPE</v>
          </cell>
          <cell r="BL8" t="str">
            <v>MWH</v>
          </cell>
          <cell r="BM8" t="str">
            <v>FUEL</v>
          </cell>
          <cell r="BN8" t="str">
            <v>TRANSMISSION</v>
          </cell>
          <cell r="BO8" t="str">
            <v>MARGIN</v>
          </cell>
          <cell r="BP8" t="str">
            <v>TOTAL</v>
          </cell>
          <cell r="CW8" t="str">
            <v>LINE</v>
          </cell>
          <cell r="CX8" t="str">
            <v>PURCHASER</v>
          </cell>
          <cell r="CY8" t="str">
            <v>TYPE</v>
          </cell>
          <cell r="CZ8" t="str">
            <v>MWH</v>
          </cell>
          <cell r="DA8" t="str">
            <v>FUEL</v>
          </cell>
          <cell r="DB8" t="str">
            <v>TRANSMISSION</v>
          </cell>
          <cell r="DC8" t="str">
            <v>MARGIN</v>
          </cell>
          <cell r="DD8" t="str">
            <v>TOTAL</v>
          </cell>
        </row>
        <row r="9">
          <cell r="AO9">
            <v>1</v>
          </cell>
          <cell r="AP9" t="str">
            <v>AEP</v>
          </cell>
          <cell r="AQ9" t="str">
            <v>Firm</v>
          </cell>
          <cell r="AR9">
            <v>1800</v>
          </cell>
          <cell r="AS9">
            <v>32710</v>
          </cell>
          <cell r="AU9">
            <v>5190</v>
          </cell>
          <cell r="AV9">
            <v>37900</v>
          </cell>
          <cell r="AY9">
            <v>1</v>
          </cell>
          <cell r="AZ9" t="str">
            <v>AEP</v>
          </cell>
          <cell r="BA9" t="str">
            <v>Firm</v>
          </cell>
          <cell r="BB9">
            <v>4400</v>
          </cell>
          <cell r="BC9">
            <v>95104</v>
          </cell>
          <cell r="BE9">
            <v>45536</v>
          </cell>
          <cell r="BF9">
            <v>140640</v>
          </cell>
          <cell r="BI9">
            <v>1</v>
          </cell>
          <cell r="BJ9" t="str">
            <v>AEP</v>
          </cell>
          <cell r="BK9" t="str">
            <v>Firm</v>
          </cell>
          <cell r="BL9">
            <v>6000</v>
          </cell>
          <cell r="BM9">
            <v>209930</v>
          </cell>
          <cell r="BO9">
            <v>97970</v>
          </cell>
          <cell r="BP9">
            <v>307900</v>
          </cell>
          <cell r="CW9">
            <v>1</v>
          </cell>
          <cell r="CX9" t="str">
            <v>AEP</v>
          </cell>
          <cell r="CY9" t="str">
            <v>Firm</v>
          </cell>
          <cell r="CZ9">
            <v>90</v>
          </cell>
          <cell r="DA9">
            <v>3137</v>
          </cell>
          <cell r="DC9">
            <v>1183</v>
          </cell>
          <cell r="DD9">
            <v>4320</v>
          </cell>
        </row>
        <row r="10">
          <cell r="AO10">
            <v>2</v>
          </cell>
          <cell r="AP10" t="str">
            <v>AEPCO</v>
          </cell>
          <cell r="AQ10" t="str">
            <v>Firm</v>
          </cell>
          <cell r="AV10">
            <v>0</v>
          </cell>
          <cell r="AY10">
            <v>2</v>
          </cell>
          <cell r="AZ10" t="str">
            <v>AEPCO</v>
          </cell>
          <cell r="BA10" t="str">
            <v>Firm</v>
          </cell>
          <cell r="BF10">
            <v>0</v>
          </cell>
          <cell r="BI10">
            <v>2</v>
          </cell>
          <cell r="BJ10" t="str">
            <v>AEPCO</v>
          </cell>
          <cell r="BK10" t="str">
            <v>Firm</v>
          </cell>
          <cell r="BP10">
            <v>0</v>
          </cell>
          <cell r="CW10">
            <v>2</v>
          </cell>
          <cell r="CX10" t="str">
            <v>AEPCO</v>
          </cell>
          <cell r="CY10" t="str">
            <v>Firm</v>
          </cell>
          <cell r="DD10">
            <v>0</v>
          </cell>
        </row>
        <row r="11">
          <cell r="AO11">
            <v>3</v>
          </cell>
          <cell r="AP11" t="str">
            <v>APS</v>
          </cell>
          <cell r="AQ11" t="str">
            <v>Firm</v>
          </cell>
          <cell r="AR11">
            <v>23262</v>
          </cell>
          <cell r="AS11">
            <v>1106830</v>
          </cell>
          <cell r="AU11">
            <v>72185</v>
          </cell>
          <cell r="AV11">
            <v>1179015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13300</v>
          </cell>
          <cell r="BC11">
            <v>595186</v>
          </cell>
          <cell r="BE11">
            <v>67299</v>
          </cell>
          <cell r="BF11">
            <v>662485</v>
          </cell>
          <cell r="BI11">
            <v>3</v>
          </cell>
          <cell r="BJ11" t="str">
            <v>APS</v>
          </cell>
          <cell r="BK11" t="str">
            <v>Firm</v>
          </cell>
          <cell r="BL11">
            <v>14400</v>
          </cell>
          <cell r="BM11">
            <v>392257</v>
          </cell>
          <cell r="BO11">
            <v>205439</v>
          </cell>
          <cell r="BP11">
            <v>597696</v>
          </cell>
          <cell r="CW11">
            <v>3</v>
          </cell>
          <cell r="CX11" t="str">
            <v>APS</v>
          </cell>
          <cell r="CY11" t="str">
            <v>Firm</v>
          </cell>
          <cell r="CZ11">
            <v>39183</v>
          </cell>
          <cell r="DA11">
            <v>1567820</v>
          </cell>
          <cell r="DC11">
            <v>9645</v>
          </cell>
          <cell r="DD11">
            <v>1577465</v>
          </cell>
        </row>
        <row r="12">
          <cell r="AO12">
            <v>4</v>
          </cell>
          <cell r="AP12" t="str">
            <v>BP ENERGY</v>
          </cell>
          <cell r="AQ12" t="str">
            <v>Firm</v>
          </cell>
          <cell r="AR12">
            <v>20600</v>
          </cell>
          <cell r="AS12">
            <v>198185</v>
          </cell>
          <cell r="AU12">
            <v>361185</v>
          </cell>
          <cell r="AV12">
            <v>559370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14120</v>
          </cell>
          <cell r="BC12">
            <v>272281</v>
          </cell>
          <cell r="BE12">
            <v>174591</v>
          </cell>
          <cell r="BF12">
            <v>446872</v>
          </cell>
          <cell r="BI12">
            <v>4</v>
          </cell>
          <cell r="BJ12" t="str">
            <v>BP ENERGY</v>
          </cell>
          <cell r="BK12" t="str">
            <v>Firm</v>
          </cell>
          <cell r="BL12">
            <v>12200</v>
          </cell>
          <cell r="BM12">
            <v>203523</v>
          </cell>
          <cell r="BO12">
            <v>168641</v>
          </cell>
          <cell r="BP12">
            <v>372164</v>
          </cell>
          <cell r="CW12">
            <v>4</v>
          </cell>
          <cell r="CX12" t="str">
            <v>BP ENERGY</v>
          </cell>
          <cell r="CY12" t="str">
            <v>Firm</v>
          </cell>
          <cell r="CZ12">
            <v>10000</v>
          </cell>
          <cell r="DA12">
            <v>149871</v>
          </cell>
          <cell r="DC12">
            <v>111369</v>
          </cell>
          <cell r="DD12">
            <v>261240</v>
          </cell>
        </row>
        <row r="13">
          <cell r="AO13">
            <v>5</v>
          </cell>
          <cell r="AP13" t="str">
            <v>BURBANK</v>
          </cell>
          <cell r="AQ13" t="str">
            <v>Firm</v>
          </cell>
          <cell r="AV13">
            <v>0</v>
          </cell>
          <cell r="AY13">
            <v>5</v>
          </cell>
          <cell r="AZ13" t="str">
            <v>BURBANK</v>
          </cell>
          <cell r="BA13" t="str">
            <v>Firm</v>
          </cell>
          <cell r="BF13">
            <v>0</v>
          </cell>
          <cell r="BI13">
            <v>5</v>
          </cell>
          <cell r="BJ13" t="str">
            <v>BURBANK</v>
          </cell>
          <cell r="BK13" t="str">
            <v>Firm</v>
          </cell>
          <cell r="BP13">
            <v>0</v>
          </cell>
          <cell r="CW13">
            <v>5</v>
          </cell>
          <cell r="CX13" t="str">
            <v>BURBANK</v>
          </cell>
          <cell r="CY13" t="str">
            <v>Firm</v>
          </cell>
          <cell r="CZ13">
            <v>400</v>
          </cell>
          <cell r="DA13">
            <v>14300</v>
          </cell>
          <cell r="DC13">
            <v>200</v>
          </cell>
          <cell r="DD13">
            <v>14500</v>
          </cell>
        </row>
        <row r="14">
          <cell r="AO14">
            <v>6</v>
          </cell>
          <cell r="AP14" t="str">
            <v>CALPINE</v>
          </cell>
          <cell r="AQ14" t="str">
            <v>Firm</v>
          </cell>
          <cell r="AR14">
            <v>1760</v>
          </cell>
          <cell r="AS14">
            <v>53787</v>
          </cell>
          <cell r="AU14">
            <v>10470</v>
          </cell>
          <cell r="AV14">
            <v>64257</v>
          </cell>
          <cell r="AY14">
            <v>6</v>
          </cell>
          <cell r="AZ14" t="str">
            <v>CALPINE</v>
          </cell>
          <cell r="BA14" t="str">
            <v>Firm</v>
          </cell>
          <cell r="BB14">
            <v>949</v>
          </cell>
          <cell r="BC14">
            <v>21614</v>
          </cell>
          <cell r="BE14">
            <v>-1493</v>
          </cell>
          <cell r="BF14">
            <v>20121</v>
          </cell>
          <cell r="BI14">
            <v>6</v>
          </cell>
          <cell r="BJ14" t="str">
            <v>CALPINE</v>
          </cell>
          <cell r="BK14" t="str">
            <v>Firm</v>
          </cell>
          <cell r="BL14">
            <v>158</v>
          </cell>
          <cell r="BM14">
            <v>6361</v>
          </cell>
          <cell r="BO14">
            <v>-753</v>
          </cell>
          <cell r="BP14">
            <v>5608</v>
          </cell>
          <cell r="CW14">
            <v>6</v>
          </cell>
          <cell r="CX14" t="str">
            <v>CALPINE</v>
          </cell>
          <cell r="CY14" t="str">
            <v>Firm</v>
          </cell>
          <cell r="DD14">
            <v>0</v>
          </cell>
        </row>
        <row r="15">
          <cell r="AO15">
            <v>7</v>
          </cell>
          <cell r="AP15" t="str">
            <v>CARGILL</v>
          </cell>
          <cell r="AQ15" t="str">
            <v>Firm</v>
          </cell>
          <cell r="AR15">
            <v>270</v>
          </cell>
          <cell r="AS15">
            <v>8217</v>
          </cell>
          <cell r="AU15">
            <v>2903</v>
          </cell>
          <cell r="AV15">
            <v>11120</v>
          </cell>
          <cell r="AY15">
            <v>7</v>
          </cell>
          <cell r="AZ15" t="str">
            <v>CARGILL</v>
          </cell>
          <cell r="BA15" t="str">
            <v>Firm</v>
          </cell>
          <cell r="BB15">
            <v>8641</v>
          </cell>
          <cell r="BC15">
            <v>458454</v>
          </cell>
          <cell r="BE15">
            <v>5853</v>
          </cell>
          <cell r="BF15">
            <v>464307</v>
          </cell>
          <cell r="BI15">
            <v>7</v>
          </cell>
          <cell r="BJ15" t="str">
            <v>CARGILL</v>
          </cell>
          <cell r="BK15" t="str">
            <v>Firm</v>
          </cell>
          <cell r="BP15">
            <v>0</v>
          </cell>
          <cell r="CW15">
            <v>7</v>
          </cell>
          <cell r="CX15" t="str">
            <v>CARGILL</v>
          </cell>
          <cell r="CY15" t="str">
            <v>Firm</v>
          </cell>
          <cell r="CZ15">
            <v>2623</v>
          </cell>
          <cell r="DA15">
            <v>93032</v>
          </cell>
          <cell r="DC15">
            <v>2073</v>
          </cell>
          <cell r="DD15">
            <v>95105</v>
          </cell>
        </row>
        <row r="16">
          <cell r="AO16">
            <v>8</v>
          </cell>
          <cell r="AP16" t="str">
            <v>CONOCO</v>
          </cell>
          <cell r="AQ16" t="str">
            <v>Firm</v>
          </cell>
          <cell r="AR16">
            <v>3498</v>
          </cell>
          <cell r="AS16">
            <v>65575</v>
          </cell>
          <cell r="AU16">
            <v>-3143</v>
          </cell>
          <cell r="AV16">
            <v>62432</v>
          </cell>
          <cell r="AY16">
            <v>8</v>
          </cell>
          <cell r="AZ16" t="str">
            <v>CONOCO</v>
          </cell>
          <cell r="BA16" t="str">
            <v>Firm</v>
          </cell>
          <cell r="BB16">
            <v>455</v>
          </cell>
          <cell r="BC16">
            <v>13328</v>
          </cell>
          <cell r="BE16">
            <v>-1618</v>
          </cell>
          <cell r="BF16">
            <v>11710</v>
          </cell>
          <cell r="BI16">
            <v>8</v>
          </cell>
          <cell r="BJ16" t="str">
            <v>CONOCO</v>
          </cell>
          <cell r="BK16" t="str">
            <v>Firm</v>
          </cell>
          <cell r="BL16">
            <v>2160</v>
          </cell>
          <cell r="BM16">
            <v>92619</v>
          </cell>
          <cell r="BO16">
            <v>5001</v>
          </cell>
          <cell r="BP16">
            <v>97620</v>
          </cell>
          <cell r="CW16">
            <v>8</v>
          </cell>
          <cell r="CX16" t="str">
            <v>CONOCO</v>
          </cell>
          <cell r="CY16" t="str">
            <v>Firm</v>
          </cell>
          <cell r="CZ16">
            <v>2425</v>
          </cell>
          <cell r="DA16">
            <v>51233</v>
          </cell>
          <cell r="DC16">
            <v>15995</v>
          </cell>
          <cell r="DD16">
            <v>67228</v>
          </cell>
        </row>
        <row r="17">
          <cell r="AO17">
            <v>9</v>
          </cell>
          <cell r="AP17" t="str">
            <v>CONSTELL</v>
          </cell>
          <cell r="AQ17" t="str">
            <v>Firm</v>
          </cell>
          <cell r="AR17">
            <v>2540</v>
          </cell>
          <cell r="AS17">
            <v>44005</v>
          </cell>
          <cell r="AU17">
            <v>50755</v>
          </cell>
          <cell r="AV17">
            <v>94760</v>
          </cell>
          <cell r="AY17">
            <v>9</v>
          </cell>
          <cell r="AZ17" t="str">
            <v>CONSTELL</v>
          </cell>
          <cell r="BA17" t="str">
            <v>Firm</v>
          </cell>
          <cell r="BB17">
            <v>5855</v>
          </cell>
          <cell r="BC17">
            <v>173599</v>
          </cell>
          <cell r="BE17">
            <v>54131</v>
          </cell>
          <cell r="BF17">
            <v>227730</v>
          </cell>
          <cell r="BI17">
            <v>9</v>
          </cell>
          <cell r="BJ17" t="str">
            <v>CONSTELL</v>
          </cell>
          <cell r="BK17" t="str">
            <v>Firm</v>
          </cell>
          <cell r="BL17">
            <v>1550</v>
          </cell>
          <cell r="BM17">
            <v>63458</v>
          </cell>
          <cell r="BO17">
            <v>25967</v>
          </cell>
          <cell r="BP17">
            <v>89425</v>
          </cell>
          <cell r="CW17">
            <v>9</v>
          </cell>
          <cell r="CX17" t="str">
            <v>CONSTELL</v>
          </cell>
          <cell r="CY17" t="str">
            <v>Firm</v>
          </cell>
          <cell r="CZ17">
            <v>3595</v>
          </cell>
          <cell r="DA17">
            <v>92666</v>
          </cell>
          <cell r="DC17">
            <v>22441</v>
          </cell>
          <cell r="DD17">
            <v>115107</v>
          </cell>
        </row>
        <row r="18">
          <cell r="AO18">
            <v>10</v>
          </cell>
          <cell r="AP18" t="str">
            <v>CORAL</v>
          </cell>
          <cell r="AQ18" t="str">
            <v>Firm</v>
          </cell>
          <cell r="AR18">
            <v>28921</v>
          </cell>
          <cell r="AS18">
            <v>558368</v>
          </cell>
          <cell r="AU18">
            <v>412324</v>
          </cell>
          <cell r="AV18">
            <v>970692</v>
          </cell>
          <cell r="AY18">
            <v>10</v>
          </cell>
          <cell r="AZ18" t="str">
            <v>CORAL</v>
          </cell>
          <cell r="BA18" t="str">
            <v>Firm</v>
          </cell>
          <cell r="BB18">
            <v>25675</v>
          </cell>
          <cell r="BC18">
            <v>858850</v>
          </cell>
          <cell r="BE18">
            <v>233707</v>
          </cell>
          <cell r="BF18">
            <v>1092557</v>
          </cell>
          <cell r="BI18">
            <v>10</v>
          </cell>
          <cell r="BJ18" t="str">
            <v>CORAL</v>
          </cell>
          <cell r="BK18" t="str">
            <v>Firm</v>
          </cell>
          <cell r="BL18">
            <v>29777</v>
          </cell>
          <cell r="BM18">
            <v>1033446</v>
          </cell>
          <cell r="BO18">
            <v>436728</v>
          </cell>
          <cell r="BP18">
            <v>1470174</v>
          </cell>
          <cell r="CW18">
            <v>10</v>
          </cell>
          <cell r="CX18" t="str">
            <v>CORAL</v>
          </cell>
          <cell r="CY18" t="str">
            <v>Firm</v>
          </cell>
          <cell r="CZ18">
            <v>26701</v>
          </cell>
          <cell r="DA18">
            <v>694831</v>
          </cell>
          <cell r="DC18">
            <v>211180</v>
          </cell>
          <cell r="DD18">
            <v>906011</v>
          </cell>
        </row>
        <row r="19">
          <cell r="AO19">
            <v>11</v>
          </cell>
          <cell r="AP19" t="str">
            <v>DUKE</v>
          </cell>
          <cell r="AQ19" t="str">
            <v>Firm</v>
          </cell>
          <cell r="AV19">
            <v>0</v>
          </cell>
          <cell r="AY19">
            <v>11</v>
          </cell>
          <cell r="AZ19" t="str">
            <v>DUKE</v>
          </cell>
          <cell r="BA19" t="str">
            <v>Firm</v>
          </cell>
          <cell r="BF19">
            <v>0</v>
          </cell>
          <cell r="BI19">
            <v>11</v>
          </cell>
          <cell r="BJ19" t="str">
            <v>DUKE</v>
          </cell>
          <cell r="BK19" t="str">
            <v>Firm</v>
          </cell>
          <cell r="BP19">
            <v>0</v>
          </cell>
          <cell r="CW19">
            <v>11</v>
          </cell>
          <cell r="CX19" t="str">
            <v>DUKE</v>
          </cell>
          <cell r="CY19" t="str">
            <v>Firm</v>
          </cell>
          <cell r="DD19">
            <v>0</v>
          </cell>
        </row>
        <row r="20">
          <cell r="AO20">
            <v>12</v>
          </cell>
          <cell r="AP20" t="str">
            <v>ENRON</v>
          </cell>
          <cell r="AQ20" t="str">
            <v>Firm</v>
          </cell>
          <cell r="AV20">
            <v>0</v>
          </cell>
          <cell r="AY20">
            <v>12</v>
          </cell>
          <cell r="AZ20" t="str">
            <v>ENRON</v>
          </cell>
          <cell r="BA20" t="str">
            <v>Firm</v>
          </cell>
          <cell r="BF20">
            <v>0</v>
          </cell>
          <cell r="BI20">
            <v>12</v>
          </cell>
          <cell r="BJ20" t="str">
            <v>ENRON</v>
          </cell>
          <cell r="BK20" t="str">
            <v>Firm</v>
          </cell>
          <cell r="BP20">
            <v>0</v>
          </cell>
          <cell r="CW20">
            <v>12</v>
          </cell>
          <cell r="CX20" t="str">
            <v>ENRON</v>
          </cell>
          <cell r="CY20" t="str">
            <v>Firm</v>
          </cell>
          <cell r="DD20">
            <v>0</v>
          </cell>
        </row>
        <row r="21">
          <cell r="AO21">
            <v>13</v>
          </cell>
          <cell r="AP21" t="str">
            <v>IDA</v>
          </cell>
          <cell r="AQ21" t="str">
            <v>Firm</v>
          </cell>
          <cell r="AV21">
            <v>0</v>
          </cell>
          <cell r="AY21">
            <v>13</v>
          </cell>
          <cell r="AZ21" t="str">
            <v>IDA</v>
          </cell>
          <cell r="BA21" t="str">
            <v>Firm</v>
          </cell>
          <cell r="BF21">
            <v>0</v>
          </cell>
          <cell r="BI21">
            <v>13</v>
          </cell>
          <cell r="BJ21" t="str">
            <v>IDA</v>
          </cell>
          <cell r="BK21" t="str">
            <v>Firm</v>
          </cell>
          <cell r="BP21">
            <v>0</v>
          </cell>
          <cell r="CW21">
            <v>13</v>
          </cell>
          <cell r="CX21" t="str">
            <v>IDA</v>
          </cell>
          <cell r="CY21" t="str">
            <v>Firm</v>
          </cell>
          <cell r="DD21">
            <v>0</v>
          </cell>
        </row>
        <row r="22">
          <cell r="AO22">
            <v>14</v>
          </cell>
          <cell r="AP22" t="str">
            <v>IID</v>
          </cell>
          <cell r="AQ22" t="str">
            <v>Firm</v>
          </cell>
          <cell r="AR22">
            <v>2400</v>
          </cell>
          <cell r="AS22">
            <v>74405</v>
          </cell>
          <cell r="AU22">
            <v>62395</v>
          </cell>
          <cell r="AV22">
            <v>136800</v>
          </cell>
          <cell r="AY22">
            <v>14</v>
          </cell>
          <cell r="AZ22" t="str">
            <v>IID</v>
          </cell>
          <cell r="BA22" t="str">
            <v>Firm</v>
          </cell>
          <cell r="BF22">
            <v>0</v>
          </cell>
          <cell r="BI22">
            <v>14</v>
          </cell>
          <cell r="BJ22" t="str">
            <v>IID</v>
          </cell>
          <cell r="BK22" t="str">
            <v>Firm</v>
          </cell>
          <cell r="BL22">
            <v>6800</v>
          </cell>
          <cell r="BM22">
            <v>364514</v>
          </cell>
          <cell r="BO22">
            <v>93418</v>
          </cell>
          <cell r="BP22">
            <v>457932</v>
          </cell>
          <cell r="CW22">
            <v>14</v>
          </cell>
          <cell r="CX22" t="str">
            <v>IID</v>
          </cell>
          <cell r="CY22" t="str">
            <v>Firm</v>
          </cell>
          <cell r="DD22">
            <v>0</v>
          </cell>
        </row>
        <row r="23">
          <cell r="AO23">
            <v>15</v>
          </cell>
          <cell r="AP23" t="str">
            <v>LADWP</v>
          </cell>
          <cell r="AQ23" t="str">
            <v>Firm</v>
          </cell>
          <cell r="AR23">
            <v>1400</v>
          </cell>
          <cell r="AS23">
            <v>37519</v>
          </cell>
          <cell r="AU23">
            <v>12379</v>
          </cell>
          <cell r="AV23">
            <v>49898</v>
          </cell>
          <cell r="AY23">
            <v>15</v>
          </cell>
          <cell r="AZ23" t="str">
            <v>LADWP</v>
          </cell>
          <cell r="BA23" t="str">
            <v>Firm</v>
          </cell>
          <cell r="BB23">
            <v>400</v>
          </cell>
          <cell r="BC23">
            <v>3050</v>
          </cell>
          <cell r="BE23">
            <v>3250</v>
          </cell>
          <cell r="BF23">
            <v>6300</v>
          </cell>
          <cell r="BI23">
            <v>15</v>
          </cell>
          <cell r="BJ23" t="str">
            <v>LADWP</v>
          </cell>
          <cell r="BK23" t="str">
            <v>Firm</v>
          </cell>
          <cell r="BP23">
            <v>0</v>
          </cell>
          <cell r="CW23">
            <v>15</v>
          </cell>
          <cell r="CX23" t="str">
            <v>LADWP</v>
          </cell>
          <cell r="CY23" t="str">
            <v>Firm</v>
          </cell>
          <cell r="DD23">
            <v>0</v>
          </cell>
        </row>
        <row r="24">
          <cell r="AO24">
            <v>16</v>
          </cell>
          <cell r="AP24" t="str">
            <v>MIECO</v>
          </cell>
          <cell r="AQ24" t="str">
            <v>Firm</v>
          </cell>
          <cell r="AR24">
            <v>400</v>
          </cell>
          <cell r="AS24">
            <v>14167</v>
          </cell>
          <cell r="AU24">
            <v>1933</v>
          </cell>
          <cell r="AV24">
            <v>16100</v>
          </cell>
          <cell r="AY24">
            <v>16</v>
          </cell>
          <cell r="AZ24" t="str">
            <v>MIECO</v>
          </cell>
          <cell r="BA24" t="str">
            <v>Firm</v>
          </cell>
          <cell r="BB24">
            <v>200</v>
          </cell>
          <cell r="BC24">
            <v>3674</v>
          </cell>
          <cell r="BE24">
            <v>3026</v>
          </cell>
          <cell r="BF24">
            <v>6700</v>
          </cell>
          <cell r="BI24">
            <v>16</v>
          </cell>
          <cell r="BJ24" t="str">
            <v>MIECO</v>
          </cell>
          <cell r="BK24" t="str">
            <v>Firm</v>
          </cell>
          <cell r="BL24">
            <v>600</v>
          </cell>
          <cell r="BM24">
            <v>9869</v>
          </cell>
          <cell r="BO24">
            <v>9731</v>
          </cell>
          <cell r="BP24">
            <v>19600</v>
          </cell>
          <cell r="CW24">
            <v>16</v>
          </cell>
          <cell r="CX24" t="str">
            <v>MIECO</v>
          </cell>
          <cell r="CY24" t="str">
            <v>Firm</v>
          </cell>
          <cell r="CZ24">
            <v>800</v>
          </cell>
          <cell r="DA24">
            <v>16621</v>
          </cell>
          <cell r="DC24">
            <v>4579</v>
          </cell>
          <cell r="DD24">
            <v>21200</v>
          </cell>
        </row>
        <row r="25">
          <cell r="AO25">
            <v>17</v>
          </cell>
          <cell r="AP25" t="str">
            <v>MIRANT</v>
          </cell>
          <cell r="AQ25" t="str">
            <v>Firm</v>
          </cell>
          <cell r="AR25">
            <v>2945</v>
          </cell>
          <cell r="AS25">
            <v>66567</v>
          </cell>
          <cell r="AU25">
            <v>30898</v>
          </cell>
          <cell r="AV25">
            <v>97465</v>
          </cell>
          <cell r="AY25">
            <v>17</v>
          </cell>
          <cell r="AZ25" t="str">
            <v>MIRANT</v>
          </cell>
          <cell r="BA25" t="str">
            <v>Firm</v>
          </cell>
          <cell r="BB25">
            <v>490</v>
          </cell>
          <cell r="BC25">
            <v>6976</v>
          </cell>
          <cell r="BE25">
            <v>1569</v>
          </cell>
          <cell r="BF25">
            <v>8545</v>
          </cell>
          <cell r="BI25">
            <v>17</v>
          </cell>
          <cell r="BJ25" t="str">
            <v>MIRANT</v>
          </cell>
          <cell r="BK25" t="str">
            <v>Firm</v>
          </cell>
          <cell r="BP25">
            <v>0</v>
          </cell>
          <cell r="CW25">
            <v>17</v>
          </cell>
          <cell r="CX25" t="str">
            <v>MIRANT</v>
          </cell>
          <cell r="CY25" t="str">
            <v>Firm</v>
          </cell>
          <cell r="DD25">
            <v>0</v>
          </cell>
        </row>
        <row r="26">
          <cell r="AO26">
            <v>18</v>
          </cell>
          <cell r="AP26" t="str">
            <v>MORGAN</v>
          </cell>
          <cell r="AQ26" t="str">
            <v>Firm</v>
          </cell>
          <cell r="AR26">
            <v>28520</v>
          </cell>
          <cell r="AS26">
            <v>899969</v>
          </cell>
          <cell r="AU26">
            <v>103071</v>
          </cell>
          <cell r="AV26">
            <v>1003040</v>
          </cell>
          <cell r="AY26">
            <v>18</v>
          </cell>
          <cell r="AZ26" t="str">
            <v>MORGAN</v>
          </cell>
          <cell r="BA26" t="str">
            <v>Firm</v>
          </cell>
          <cell r="BB26">
            <v>32456</v>
          </cell>
          <cell r="BC26">
            <v>1124794</v>
          </cell>
          <cell r="BE26">
            <v>162968</v>
          </cell>
          <cell r="BF26">
            <v>1287762</v>
          </cell>
          <cell r="BI26">
            <v>18</v>
          </cell>
          <cell r="BJ26" t="str">
            <v>MORGAN</v>
          </cell>
          <cell r="BK26" t="str">
            <v>Firm</v>
          </cell>
          <cell r="BL26">
            <v>29905</v>
          </cell>
          <cell r="BM26">
            <v>1077144</v>
          </cell>
          <cell r="BO26">
            <v>384162</v>
          </cell>
          <cell r="BP26">
            <v>1461306</v>
          </cell>
          <cell r="CW26">
            <v>18</v>
          </cell>
          <cell r="CX26" t="str">
            <v>MORGAN</v>
          </cell>
          <cell r="CY26" t="str">
            <v>Firm</v>
          </cell>
          <cell r="CZ26">
            <v>9651</v>
          </cell>
          <cell r="DA26">
            <v>301540</v>
          </cell>
          <cell r="DC26">
            <v>39646</v>
          </cell>
          <cell r="DD26">
            <v>341186</v>
          </cell>
        </row>
        <row r="27">
          <cell r="AO27">
            <v>19</v>
          </cell>
          <cell r="AP27" t="str">
            <v>PACIFICORP</v>
          </cell>
          <cell r="AQ27" t="str">
            <v>Firm</v>
          </cell>
          <cell r="AV27">
            <v>0</v>
          </cell>
          <cell r="AY27">
            <v>19</v>
          </cell>
          <cell r="AZ27" t="str">
            <v>PACIFICORP</v>
          </cell>
          <cell r="BA27" t="str">
            <v>Firm</v>
          </cell>
          <cell r="BF27">
            <v>0</v>
          </cell>
          <cell r="BI27">
            <v>19</v>
          </cell>
          <cell r="BJ27" t="str">
            <v>PACIFICORP</v>
          </cell>
          <cell r="BK27" t="str">
            <v>Firm</v>
          </cell>
          <cell r="BP27">
            <v>0</v>
          </cell>
          <cell r="CW27">
            <v>19</v>
          </cell>
          <cell r="CX27" t="str">
            <v>PACIFICORP</v>
          </cell>
          <cell r="CY27" t="str">
            <v>Firm</v>
          </cell>
          <cell r="CZ27">
            <v>800</v>
          </cell>
          <cell r="DA27">
            <v>22869</v>
          </cell>
          <cell r="DC27">
            <v>3431</v>
          </cell>
          <cell r="DD27">
            <v>26300</v>
          </cell>
        </row>
        <row r="28">
          <cell r="AO28">
            <v>20</v>
          </cell>
          <cell r="AP28" t="str">
            <v>PINWEST</v>
          </cell>
          <cell r="AQ28" t="str">
            <v>Firm</v>
          </cell>
          <cell r="AV28">
            <v>0</v>
          </cell>
          <cell r="AY28">
            <v>20</v>
          </cell>
          <cell r="AZ28" t="str">
            <v>PINWEST</v>
          </cell>
          <cell r="BA28" t="str">
            <v>Firm</v>
          </cell>
          <cell r="BF28">
            <v>0</v>
          </cell>
          <cell r="BI28">
            <v>20</v>
          </cell>
          <cell r="BJ28" t="str">
            <v>PINWEST</v>
          </cell>
          <cell r="BK28" t="str">
            <v>Firm</v>
          </cell>
          <cell r="BP28">
            <v>0</v>
          </cell>
          <cell r="CW28">
            <v>20</v>
          </cell>
          <cell r="CX28" t="str">
            <v>PINWEST</v>
          </cell>
          <cell r="CY28" t="str">
            <v>Firm</v>
          </cell>
          <cell r="DD28">
            <v>0</v>
          </cell>
        </row>
        <row r="29">
          <cell r="AO29">
            <v>21</v>
          </cell>
          <cell r="AP29" t="str">
            <v>PNM</v>
          </cell>
          <cell r="AQ29" t="str">
            <v>Firm</v>
          </cell>
          <cell r="AR29">
            <v>14375</v>
          </cell>
          <cell r="AS29">
            <v>632730</v>
          </cell>
          <cell r="AT29">
            <v>34</v>
          </cell>
          <cell r="AU29">
            <v>3052</v>
          </cell>
          <cell r="AV29">
            <v>635816</v>
          </cell>
          <cell r="AY29">
            <v>21</v>
          </cell>
          <cell r="AZ29" t="str">
            <v>PNM</v>
          </cell>
          <cell r="BA29" t="str">
            <v>Firm</v>
          </cell>
          <cell r="BB29">
            <v>16910</v>
          </cell>
          <cell r="BC29">
            <v>856450</v>
          </cell>
          <cell r="BE29">
            <v>5627</v>
          </cell>
          <cell r="BF29">
            <v>862077</v>
          </cell>
          <cell r="BI29">
            <v>21</v>
          </cell>
          <cell r="BJ29" t="str">
            <v>PNM</v>
          </cell>
          <cell r="BK29" t="str">
            <v>Firm</v>
          </cell>
          <cell r="BL29">
            <v>17862</v>
          </cell>
          <cell r="BM29">
            <v>1050258</v>
          </cell>
          <cell r="BN29">
            <v>52</v>
          </cell>
          <cell r="BO29">
            <v>17709</v>
          </cell>
          <cell r="BP29">
            <v>1068019</v>
          </cell>
          <cell r="CW29">
            <v>21</v>
          </cell>
          <cell r="CX29" t="str">
            <v>PNM</v>
          </cell>
          <cell r="CY29" t="str">
            <v>Firm</v>
          </cell>
          <cell r="CZ29">
            <v>7640</v>
          </cell>
          <cell r="DA29">
            <v>252175</v>
          </cell>
          <cell r="DC29">
            <v>5590</v>
          </cell>
          <cell r="DD29">
            <v>257765</v>
          </cell>
        </row>
        <row r="30">
          <cell r="AO30">
            <v>22</v>
          </cell>
          <cell r="AP30" t="str">
            <v>POWERX</v>
          </cell>
          <cell r="AQ30" t="str">
            <v>Firm</v>
          </cell>
          <cell r="AR30">
            <v>2369</v>
          </cell>
          <cell r="AS30">
            <v>53001</v>
          </cell>
          <cell r="AU30">
            <v>-14305</v>
          </cell>
          <cell r="AV30">
            <v>38696</v>
          </cell>
          <cell r="AY30">
            <v>22</v>
          </cell>
          <cell r="AZ30" t="str">
            <v>POWERX</v>
          </cell>
          <cell r="BA30" t="str">
            <v>Firm</v>
          </cell>
          <cell r="BB30">
            <v>255</v>
          </cell>
          <cell r="BC30">
            <v>5892</v>
          </cell>
          <cell r="BE30">
            <v>-2592</v>
          </cell>
          <cell r="BF30">
            <v>3300</v>
          </cell>
          <cell r="BI30">
            <v>22</v>
          </cell>
          <cell r="BJ30" t="str">
            <v>POWERX</v>
          </cell>
          <cell r="BK30" t="str">
            <v>Firm</v>
          </cell>
          <cell r="BL30">
            <v>495</v>
          </cell>
          <cell r="BM30">
            <v>14070</v>
          </cell>
          <cell r="BO30">
            <v>-1330</v>
          </cell>
          <cell r="BP30">
            <v>12740</v>
          </cell>
          <cell r="CW30">
            <v>22</v>
          </cell>
          <cell r="CX30" t="str">
            <v>POWERX</v>
          </cell>
          <cell r="CY30" t="str">
            <v>Firm</v>
          </cell>
          <cell r="CZ30">
            <v>2694</v>
          </cell>
          <cell r="DA30">
            <v>51433</v>
          </cell>
          <cell r="DC30">
            <v>12206</v>
          </cell>
          <cell r="DD30">
            <v>63639</v>
          </cell>
        </row>
        <row r="31">
          <cell r="AO31">
            <v>23</v>
          </cell>
          <cell r="AP31" t="str">
            <v>PPM</v>
          </cell>
          <cell r="AQ31" t="str">
            <v>Firm</v>
          </cell>
          <cell r="AV31">
            <v>0</v>
          </cell>
          <cell r="AY31">
            <v>23</v>
          </cell>
          <cell r="AZ31" t="str">
            <v>PPM</v>
          </cell>
          <cell r="BA31" t="str">
            <v>Firm</v>
          </cell>
          <cell r="BF31">
            <v>0</v>
          </cell>
          <cell r="BI31">
            <v>23</v>
          </cell>
          <cell r="BJ31" t="str">
            <v>PPM</v>
          </cell>
          <cell r="BK31" t="str">
            <v>Firm</v>
          </cell>
          <cell r="BP31">
            <v>0</v>
          </cell>
          <cell r="CW31">
            <v>23</v>
          </cell>
          <cell r="CX31" t="str">
            <v>PPM</v>
          </cell>
          <cell r="CY31" t="str">
            <v>Firm</v>
          </cell>
          <cell r="DD31">
            <v>0</v>
          </cell>
        </row>
        <row r="32">
          <cell r="AO32">
            <v>24</v>
          </cell>
          <cell r="AP32" t="str">
            <v>PSCO</v>
          </cell>
          <cell r="AQ32" t="str">
            <v>Firm</v>
          </cell>
          <cell r="AR32">
            <v>1281</v>
          </cell>
          <cell r="AS32">
            <v>58120</v>
          </cell>
          <cell r="AU32">
            <v>5280</v>
          </cell>
          <cell r="AV32">
            <v>63400</v>
          </cell>
          <cell r="AY32">
            <v>24</v>
          </cell>
          <cell r="AZ32" t="str">
            <v>PSCO</v>
          </cell>
          <cell r="BA32" t="str">
            <v>Firm</v>
          </cell>
          <cell r="BB32">
            <v>1800</v>
          </cell>
          <cell r="BC32">
            <v>53200</v>
          </cell>
          <cell r="BE32">
            <v>3500</v>
          </cell>
          <cell r="BF32">
            <v>56700</v>
          </cell>
          <cell r="BI32">
            <v>24</v>
          </cell>
          <cell r="BJ32" t="str">
            <v>PSCO</v>
          </cell>
          <cell r="BK32" t="str">
            <v>Firm</v>
          </cell>
          <cell r="BL32">
            <v>852</v>
          </cell>
          <cell r="BM32">
            <v>36266</v>
          </cell>
          <cell r="BO32">
            <v>3421</v>
          </cell>
          <cell r="BP32">
            <v>39687</v>
          </cell>
          <cell r="CW32">
            <v>24</v>
          </cell>
          <cell r="CX32" t="str">
            <v>PSCO</v>
          </cell>
          <cell r="CY32" t="str">
            <v>Firm</v>
          </cell>
          <cell r="CZ32">
            <v>1600</v>
          </cell>
          <cell r="DA32">
            <v>50571</v>
          </cell>
          <cell r="DC32">
            <v>7729</v>
          </cell>
          <cell r="DD32">
            <v>58300</v>
          </cell>
        </row>
        <row r="33">
          <cell r="AO33">
            <v>25</v>
          </cell>
          <cell r="AP33" t="str">
            <v>SCE</v>
          </cell>
          <cell r="AQ33" t="str">
            <v>Firm</v>
          </cell>
          <cell r="AR33">
            <v>805</v>
          </cell>
          <cell r="AS33">
            <v>24656</v>
          </cell>
          <cell r="AU33">
            <v>9654</v>
          </cell>
          <cell r="AV33">
            <v>34310</v>
          </cell>
          <cell r="AY33">
            <v>25</v>
          </cell>
          <cell r="AZ33" t="str">
            <v>SCE</v>
          </cell>
          <cell r="BA33" t="str">
            <v>Firm</v>
          </cell>
          <cell r="BB33">
            <v>50</v>
          </cell>
          <cell r="BC33">
            <v>2207</v>
          </cell>
          <cell r="BE33">
            <v>293</v>
          </cell>
          <cell r="BF33">
            <v>2500</v>
          </cell>
          <cell r="BI33">
            <v>25</v>
          </cell>
          <cell r="BJ33" t="str">
            <v>SCE</v>
          </cell>
          <cell r="BK33" t="str">
            <v>Firm</v>
          </cell>
          <cell r="BL33">
            <v>60</v>
          </cell>
          <cell r="BM33">
            <v>2831</v>
          </cell>
          <cell r="BO33">
            <v>649</v>
          </cell>
          <cell r="BP33">
            <v>3480</v>
          </cell>
          <cell r="CW33">
            <v>25</v>
          </cell>
          <cell r="CX33" t="str">
            <v>SCE</v>
          </cell>
          <cell r="CY33" t="str">
            <v>Firm</v>
          </cell>
          <cell r="DD33">
            <v>0</v>
          </cell>
        </row>
        <row r="34">
          <cell r="AO34">
            <v>26</v>
          </cell>
          <cell r="AP34" t="str">
            <v>SDGE</v>
          </cell>
          <cell r="AQ34" t="str">
            <v>Firm</v>
          </cell>
          <cell r="AR34">
            <v>665</v>
          </cell>
          <cell r="AS34">
            <v>9717</v>
          </cell>
          <cell r="AU34">
            <v>10134</v>
          </cell>
          <cell r="AV34">
            <v>19851</v>
          </cell>
          <cell r="AY34">
            <v>26</v>
          </cell>
          <cell r="AZ34" t="str">
            <v>SDGE</v>
          </cell>
          <cell r="BA34" t="str">
            <v>Firm</v>
          </cell>
          <cell r="BB34">
            <v>1680</v>
          </cell>
          <cell r="BC34">
            <v>48827</v>
          </cell>
          <cell r="BE34">
            <v>15411</v>
          </cell>
          <cell r="BF34">
            <v>64238</v>
          </cell>
          <cell r="BI34">
            <v>26</v>
          </cell>
          <cell r="BJ34" t="str">
            <v>SDGE</v>
          </cell>
          <cell r="BK34" t="str">
            <v>Firm</v>
          </cell>
          <cell r="BL34">
            <v>25</v>
          </cell>
          <cell r="BM34">
            <v>621</v>
          </cell>
          <cell r="BO34">
            <v>542</v>
          </cell>
          <cell r="BP34">
            <v>1163</v>
          </cell>
          <cell r="CW34">
            <v>26</v>
          </cell>
          <cell r="CX34" t="str">
            <v>SDGE</v>
          </cell>
          <cell r="CY34" t="str">
            <v>Firm</v>
          </cell>
          <cell r="CZ34">
            <v>810</v>
          </cell>
          <cell r="DA34">
            <v>21116</v>
          </cell>
          <cell r="DC34">
            <v>3404</v>
          </cell>
          <cell r="DD34">
            <v>24520</v>
          </cell>
        </row>
        <row r="35">
          <cell r="AO35">
            <v>27</v>
          </cell>
          <cell r="AP35" t="str">
            <v>SEMPRA</v>
          </cell>
          <cell r="AQ35" t="str">
            <v>Firm</v>
          </cell>
          <cell r="AR35">
            <v>10706</v>
          </cell>
          <cell r="AS35">
            <v>181763</v>
          </cell>
          <cell r="AU35">
            <v>79300</v>
          </cell>
          <cell r="AV35">
            <v>261063</v>
          </cell>
          <cell r="AY35">
            <v>27</v>
          </cell>
          <cell r="AZ35" t="str">
            <v>SEMPRA</v>
          </cell>
          <cell r="BA35" t="str">
            <v>Firm</v>
          </cell>
          <cell r="BB35">
            <v>10580</v>
          </cell>
          <cell r="BC35">
            <v>314308</v>
          </cell>
          <cell r="BE35">
            <v>20532</v>
          </cell>
          <cell r="BF35">
            <v>334840</v>
          </cell>
          <cell r="BI35">
            <v>27</v>
          </cell>
          <cell r="BJ35" t="str">
            <v>SEMPRA</v>
          </cell>
          <cell r="BK35" t="str">
            <v>Firm</v>
          </cell>
          <cell r="BL35">
            <v>3867</v>
          </cell>
          <cell r="BM35">
            <v>106183</v>
          </cell>
          <cell r="BO35">
            <v>43611</v>
          </cell>
          <cell r="BP35">
            <v>149794</v>
          </cell>
          <cell r="CW35">
            <v>27</v>
          </cell>
          <cell r="CX35" t="str">
            <v>SEMPRA</v>
          </cell>
          <cell r="CY35" t="str">
            <v>Firm</v>
          </cell>
          <cell r="CZ35">
            <v>3074</v>
          </cell>
          <cell r="DA35">
            <v>52575</v>
          </cell>
          <cell r="DC35">
            <v>30481</v>
          </cell>
          <cell r="DD35">
            <v>83056</v>
          </cell>
        </row>
        <row r="36">
          <cell r="AO36">
            <v>28</v>
          </cell>
          <cell r="AP36" t="str">
            <v>SPS</v>
          </cell>
          <cell r="AQ36" t="str">
            <v>Firm</v>
          </cell>
          <cell r="AV36">
            <v>0</v>
          </cell>
          <cell r="AY36">
            <v>28</v>
          </cell>
          <cell r="AZ36" t="str">
            <v>SPS</v>
          </cell>
          <cell r="BA36" t="str">
            <v>Firm</v>
          </cell>
          <cell r="BB36">
            <v>50</v>
          </cell>
          <cell r="BC36">
            <v>1281</v>
          </cell>
          <cell r="BE36">
            <v>619</v>
          </cell>
          <cell r="BF36">
            <v>1900</v>
          </cell>
          <cell r="BI36">
            <v>28</v>
          </cell>
          <cell r="BJ36" t="str">
            <v>SPS</v>
          </cell>
          <cell r="BK36" t="str">
            <v>Firm</v>
          </cell>
          <cell r="BP36">
            <v>0</v>
          </cell>
          <cell r="CW36">
            <v>28</v>
          </cell>
          <cell r="CX36" t="str">
            <v>SPS</v>
          </cell>
          <cell r="CY36" t="str">
            <v>Firm</v>
          </cell>
          <cell r="CZ36">
            <v>800</v>
          </cell>
          <cell r="DA36">
            <v>26869</v>
          </cell>
          <cell r="DC36">
            <v>3931</v>
          </cell>
          <cell r="DD36">
            <v>30800</v>
          </cell>
        </row>
        <row r="37">
          <cell r="AO37">
            <v>29</v>
          </cell>
          <cell r="AP37" t="str">
            <v>SRP</v>
          </cell>
          <cell r="AQ37" t="str">
            <v>Firm</v>
          </cell>
          <cell r="AR37">
            <v>4850</v>
          </cell>
          <cell r="AS37">
            <v>179308</v>
          </cell>
          <cell r="AU37">
            <v>37580</v>
          </cell>
          <cell r="AV37">
            <v>216888</v>
          </cell>
          <cell r="AY37">
            <v>29</v>
          </cell>
          <cell r="AZ37" t="str">
            <v>SRP</v>
          </cell>
          <cell r="BA37" t="str">
            <v>Firm</v>
          </cell>
          <cell r="BB37">
            <v>11800</v>
          </cell>
          <cell r="BC37">
            <v>320739</v>
          </cell>
          <cell r="BE37">
            <v>109889</v>
          </cell>
          <cell r="BF37">
            <v>430628</v>
          </cell>
          <cell r="BI37">
            <v>29</v>
          </cell>
          <cell r="BJ37" t="str">
            <v>SRP</v>
          </cell>
          <cell r="BK37" t="str">
            <v>Firm</v>
          </cell>
          <cell r="BL37">
            <v>4450</v>
          </cell>
          <cell r="BM37">
            <v>182677</v>
          </cell>
          <cell r="BO37">
            <v>77447</v>
          </cell>
          <cell r="BP37">
            <v>260124</v>
          </cell>
          <cell r="CW37">
            <v>29</v>
          </cell>
          <cell r="CX37" t="str">
            <v>SRP</v>
          </cell>
          <cell r="CY37" t="str">
            <v>Firm</v>
          </cell>
          <cell r="CZ37">
            <v>2100</v>
          </cell>
          <cell r="DA37">
            <v>68315</v>
          </cell>
          <cell r="DC37">
            <v>7955</v>
          </cell>
          <cell r="DD37">
            <v>76270</v>
          </cell>
        </row>
        <row r="38">
          <cell r="AO38">
            <v>30</v>
          </cell>
          <cell r="AP38" t="str">
            <v>TRANSALTA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TRANSALTA</v>
          </cell>
          <cell r="BA38" t="str">
            <v>Firm</v>
          </cell>
          <cell r="BF38">
            <v>0</v>
          </cell>
          <cell r="BI38">
            <v>30</v>
          </cell>
          <cell r="BJ38" t="str">
            <v>TRANSALTA</v>
          </cell>
          <cell r="BK38" t="str">
            <v>Firm</v>
          </cell>
          <cell r="BP38">
            <v>0</v>
          </cell>
          <cell r="CW38">
            <v>30</v>
          </cell>
          <cell r="CX38" t="str">
            <v>TRANSALTA</v>
          </cell>
          <cell r="CY38" t="str">
            <v>Firm</v>
          </cell>
          <cell r="CZ38">
            <v>1200</v>
          </cell>
          <cell r="DA38">
            <v>37346</v>
          </cell>
          <cell r="DC38">
            <v>8354</v>
          </cell>
          <cell r="DD38">
            <v>45700</v>
          </cell>
        </row>
        <row r="39">
          <cell r="AO39">
            <v>31</v>
          </cell>
          <cell r="AP39" t="str">
            <v>TRISTATE</v>
          </cell>
          <cell r="AQ39" t="str">
            <v>Firm</v>
          </cell>
          <cell r="AR39">
            <v>6725</v>
          </cell>
          <cell r="AS39">
            <v>150088</v>
          </cell>
          <cell r="AT39">
            <v>20250</v>
          </cell>
          <cell r="AU39">
            <v>43585</v>
          </cell>
          <cell r="AV39">
            <v>213923</v>
          </cell>
          <cell r="AY39">
            <v>31</v>
          </cell>
          <cell r="AZ39" t="str">
            <v>TRISTATE</v>
          </cell>
          <cell r="BA39" t="str">
            <v>Firm</v>
          </cell>
          <cell r="BB39">
            <v>152</v>
          </cell>
          <cell r="BC39">
            <v>7258</v>
          </cell>
          <cell r="BE39">
            <v>683</v>
          </cell>
          <cell r="BF39">
            <v>7941</v>
          </cell>
          <cell r="BI39">
            <v>31</v>
          </cell>
          <cell r="BJ39" t="str">
            <v>TRISTATE</v>
          </cell>
          <cell r="BK39" t="str">
            <v>Firm</v>
          </cell>
          <cell r="BP39">
            <v>0</v>
          </cell>
          <cell r="CW39">
            <v>31</v>
          </cell>
          <cell r="CX39" t="str">
            <v>TRISTATE</v>
          </cell>
          <cell r="CY39" t="str">
            <v>Firm</v>
          </cell>
          <cell r="CZ39">
            <v>18085</v>
          </cell>
          <cell r="DA39">
            <v>504760</v>
          </cell>
          <cell r="DC39">
            <v>115806</v>
          </cell>
          <cell r="DD39">
            <v>620566</v>
          </cell>
        </row>
        <row r="40">
          <cell r="AO40">
            <v>32</v>
          </cell>
          <cell r="AP40" t="str">
            <v>WAPA</v>
          </cell>
          <cell r="AQ40" t="str">
            <v>Firm</v>
          </cell>
          <cell r="AV40">
            <v>0</v>
          </cell>
          <cell r="AY40">
            <v>32</v>
          </cell>
          <cell r="AZ40" t="str">
            <v>WAPA</v>
          </cell>
          <cell r="BA40" t="str">
            <v>Firm</v>
          </cell>
          <cell r="BB40">
            <v>55</v>
          </cell>
          <cell r="BC40">
            <v>2759</v>
          </cell>
          <cell r="BE40">
            <v>71</v>
          </cell>
          <cell r="BF40">
            <v>2830</v>
          </cell>
          <cell r="BI40">
            <v>32</v>
          </cell>
          <cell r="BJ40" t="str">
            <v>WAPA</v>
          </cell>
          <cell r="BK40" t="str">
            <v>Firm</v>
          </cell>
          <cell r="BL40">
            <v>2358</v>
          </cell>
          <cell r="BM40">
            <v>93782</v>
          </cell>
          <cell r="BO40">
            <v>33442</v>
          </cell>
          <cell r="BP40">
            <v>127224</v>
          </cell>
          <cell r="CW40">
            <v>32</v>
          </cell>
          <cell r="CX40" t="str">
            <v>WAPA</v>
          </cell>
          <cell r="CY40" t="str">
            <v>Firm</v>
          </cell>
          <cell r="DD40">
            <v>0</v>
          </cell>
        </row>
        <row r="41">
          <cell r="AO41">
            <v>33</v>
          </cell>
          <cell r="AP41" t="str">
            <v>WILLIAMS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WILLIAMS</v>
          </cell>
          <cell r="BA41" t="str">
            <v>Firm</v>
          </cell>
          <cell r="BB41">
            <v>60</v>
          </cell>
          <cell r="BC41">
            <v>1382</v>
          </cell>
          <cell r="BE41">
            <v>358</v>
          </cell>
          <cell r="BF41">
            <v>1740</v>
          </cell>
          <cell r="BI41">
            <v>33</v>
          </cell>
          <cell r="BJ41" t="str">
            <v>WILLIAMS</v>
          </cell>
          <cell r="BK41" t="str">
            <v>Firm</v>
          </cell>
          <cell r="BP41">
            <v>0</v>
          </cell>
          <cell r="CW41">
            <v>33</v>
          </cell>
          <cell r="CX41" t="str">
            <v>WILLIAMS</v>
          </cell>
          <cell r="CY41" t="str">
            <v>Firm</v>
          </cell>
          <cell r="DD41">
            <v>0</v>
          </cell>
        </row>
        <row r="42">
          <cell r="AO42">
            <v>34</v>
          </cell>
          <cell r="AP42" t="str">
            <v>SUBTOTAL  FIRM</v>
          </cell>
          <cell r="AR42">
            <v>160092</v>
          </cell>
          <cell r="AS42">
            <v>4449687</v>
          </cell>
          <cell r="AT42">
            <v>20284</v>
          </cell>
          <cell r="AU42">
            <v>1296825</v>
          </cell>
          <cell r="AV42">
            <v>5766796</v>
          </cell>
          <cell r="AY42">
            <v>34</v>
          </cell>
          <cell r="AZ42" t="str">
            <v>SUBTOTAL  FIRM</v>
          </cell>
          <cell r="BB42">
            <v>150333</v>
          </cell>
          <cell r="BC42">
            <v>5241213</v>
          </cell>
          <cell r="BD42">
            <v>0</v>
          </cell>
          <cell r="BE42">
            <v>903210</v>
          </cell>
          <cell r="BF42">
            <v>6144423</v>
          </cell>
          <cell r="BI42">
            <v>34</v>
          </cell>
          <cell r="BJ42" t="str">
            <v>SUBTOTAL  FIRM</v>
          </cell>
          <cell r="BL42">
            <v>133519</v>
          </cell>
          <cell r="BM42">
            <v>4939809</v>
          </cell>
          <cell r="BN42">
            <v>52</v>
          </cell>
          <cell r="BO42">
            <v>1601795</v>
          </cell>
          <cell r="BP42">
            <v>6541656</v>
          </cell>
          <cell r="CW42">
            <v>34</v>
          </cell>
          <cell r="CX42" t="str">
            <v>SUBTOTAL  FIRM</v>
          </cell>
          <cell r="CZ42">
            <v>134271</v>
          </cell>
          <cell r="DA42">
            <v>4073080</v>
          </cell>
          <cell r="DB42">
            <v>0</v>
          </cell>
          <cell r="DC42">
            <v>617198</v>
          </cell>
          <cell r="DD42">
            <v>4690278</v>
          </cell>
        </row>
        <row r="43">
          <cell r="AO43">
            <v>35</v>
          </cell>
          <cell r="AP43" t="str">
            <v>AEP</v>
          </cell>
          <cell r="AQ43" t="str">
            <v>Non-Firm</v>
          </cell>
          <cell r="AV43">
            <v>0</v>
          </cell>
          <cell r="AY43">
            <v>35</v>
          </cell>
          <cell r="AZ43" t="str">
            <v>AEP</v>
          </cell>
          <cell r="BA43" t="str">
            <v>Non-Firm</v>
          </cell>
          <cell r="BF43">
            <v>0</v>
          </cell>
          <cell r="BI43">
            <v>35</v>
          </cell>
          <cell r="BJ43" t="str">
            <v>AEP</v>
          </cell>
          <cell r="BK43" t="str">
            <v>Non-Firm</v>
          </cell>
          <cell r="BP43">
            <v>0</v>
          </cell>
          <cell r="CW43">
            <v>35</v>
          </cell>
          <cell r="CX43" t="str">
            <v>AEP</v>
          </cell>
          <cell r="CY43" t="str">
            <v>Non-Firm</v>
          </cell>
          <cell r="DD43">
            <v>0</v>
          </cell>
        </row>
        <row r="44">
          <cell r="AO44">
            <v>36</v>
          </cell>
          <cell r="AP44" t="str">
            <v>AEPCO</v>
          </cell>
          <cell r="AQ44" t="str">
            <v>Non-Firm</v>
          </cell>
          <cell r="AV44">
            <v>0</v>
          </cell>
          <cell r="AY44">
            <v>36</v>
          </cell>
          <cell r="AZ44" t="str">
            <v>AEPCO</v>
          </cell>
          <cell r="BA44" t="str">
            <v>Non-Firm</v>
          </cell>
          <cell r="BF44">
            <v>0</v>
          </cell>
          <cell r="BI44">
            <v>36</v>
          </cell>
          <cell r="BJ44" t="str">
            <v>AEPCO</v>
          </cell>
          <cell r="BK44" t="str">
            <v>Non-Firm</v>
          </cell>
          <cell r="BP44">
            <v>0</v>
          </cell>
          <cell r="CW44">
            <v>36</v>
          </cell>
          <cell r="CX44" t="str">
            <v>AEPCO</v>
          </cell>
          <cell r="CY44" t="str">
            <v>Non-Firm</v>
          </cell>
          <cell r="DD44">
            <v>0</v>
          </cell>
        </row>
        <row r="45">
          <cell r="AO45">
            <v>37</v>
          </cell>
          <cell r="AP45" t="str">
            <v>APS</v>
          </cell>
          <cell r="AQ45" t="str">
            <v>Non-Firm</v>
          </cell>
          <cell r="AR45">
            <v>1002</v>
          </cell>
          <cell r="AS45">
            <v>23272</v>
          </cell>
          <cell r="AU45">
            <v>-2319</v>
          </cell>
          <cell r="AV45">
            <v>20953</v>
          </cell>
          <cell r="AY45">
            <v>37</v>
          </cell>
          <cell r="AZ45" t="str">
            <v>APS</v>
          </cell>
          <cell r="BA45" t="str">
            <v>Non-Firm</v>
          </cell>
          <cell r="BB45">
            <v>1211</v>
          </cell>
          <cell r="BC45">
            <v>23849</v>
          </cell>
          <cell r="BE45">
            <v>-7408</v>
          </cell>
          <cell r="BF45">
            <v>16441</v>
          </cell>
          <cell r="BI45">
            <v>37</v>
          </cell>
          <cell r="BJ45" t="str">
            <v>APS</v>
          </cell>
          <cell r="BK45" t="str">
            <v>Non-Firm</v>
          </cell>
          <cell r="BL45">
            <v>108</v>
          </cell>
          <cell r="BM45">
            <v>3435</v>
          </cell>
          <cell r="BO45">
            <v>-1035</v>
          </cell>
          <cell r="BP45">
            <v>2400</v>
          </cell>
          <cell r="CW45">
            <v>37</v>
          </cell>
          <cell r="CX45" t="str">
            <v>APS</v>
          </cell>
          <cell r="CY45" t="str">
            <v>Non-Firm</v>
          </cell>
          <cell r="CZ45">
            <v>335</v>
          </cell>
          <cell r="DA45">
            <v>8497</v>
          </cell>
          <cell r="DC45">
            <v>3633</v>
          </cell>
          <cell r="DD45">
            <v>12130</v>
          </cell>
        </row>
        <row r="46">
          <cell r="AO46">
            <v>38</v>
          </cell>
          <cell r="AP46" t="str">
            <v>CALPINE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CALPINE</v>
          </cell>
          <cell r="BA46" t="str">
            <v>Non-Firm</v>
          </cell>
          <cell r="BF46">
            <v>0</v>
          </cell>
          <cell r="BI46">
            <v>38</v>
          </cell>
          <cell r="BJ46" t="str">
            <v>CALPINE</v>
          </cell>
          <cell r="BK46" t="str">
            <v>Non-Firm</v>
          </cell>
          <cell r="BP46">
            <v>0</v>
          </cell>
          <cell r="CW46">
            <v>38</v>
          </cell>
          <cell r="CX46" t="str">
            <v>CALPINE</v>
          </cell>
          <cell r="CY46" t="str">
            <v>Non-Firm</v>
          </cell>
          <cell r="DD46">
            <v>0</v>
          </cell>
        </row>
        <row r="47">
          <cell r="AO47">
            <v>39</v>
          </cell>
          <cell r="AP47" t="str">
            <v>CARGILL</v>
          </cell>
          <cell r="AQ47" t="str">
            <v>Non-Firm</v>
          </cell>
          <cell r="AR47">
            <v>42</v>
          </cell>
          <cell r="AS47">
            <v>630</v>
          </cell>
          <cell r="AU47">
            <v>1848</v>
          </cell>
          <cell r="AV47">
            <v>2478</v>
          </cell>
          <cell r="AY47">
            <v>39</v>
          </cell>
          <cell r="AZ47" t="str">
            <v>CARGILL</v>
          </cell>
          <cell r="BA47" t="str">
            <v>Non-Firm</v>
          </cell>
          <cell r="BF47">
            <v>0</v>
          </cell>
          <cell r="BI47">
            <v>39</v>
          </cell>
          <cell r="BJ47" t="str">
            <v>CARGILL</v>
          </cell>
          <cell r="BK47" t="str">
            <v>Non-Firm</v>
          </cell>
          <cell r="BP47">
            <v>0</v>
          </cell>
          <cell r="CW47">
            <v>39</v>
          </cell>
          <cell r="CX47" t="str">
            <v>CARGILL</v>
          </cell>
          <cell r="CY47" t="str">
            <v>Non-Firm</v>
          </cell>
          <cell r="DD47">
            <v>0</v>
          </cell>
        </row>
        <row r="48">
          <cell r="AO48">
            <v>40</v>
          </cell>
          <cell r="AP48" t="str">
            <v>CONOCO</v>
          </cell>
          <cell r="AQ48" t="str">
            <v>Non-Firm</v>
          </cell>
          <cell r="AR48">
            <v>21</v>
          </cell>
          <cell r="AS48">
            <v>951</v>
          </cell>
          <cell r="AU48">
            <v>99</v>
          </cell>
          <cell r="AV48">
            <v>1050</v>
          </cell>
          <cell r="AY48">
            <v>40</v>
          </cell>
          <cell r="AZ48" t="str">
            <v>CONOCO</v>
          </cell>
          <cell r="BA48" t="str">
            <v>Non-Firm</v>
          </cell>
          <cell r="BB48">
            <v>125</v>
          </cell>
          <cell r="BC48">
            <v>3330</v>
          </cell>
          <cell r="BE48">
            <v>-710</v>
          </cell>
          <cell r="BF48">
            <v>2620</v>
          </cell>
          <cell r="BI48">
            <v>40</v>
          </cell>
          <cell r="BJ48" t="str">
            <v>CONOCO</v>
          </cell>
          <cell r="BK48" t="str">
            <v>Non-Firm</v>
          </cell>
          <cell r="BP48">
            <v>0</v>
          </cell>
          <cell r="CW48">
            <v>40</v>
          </cell>
          <cell r="CX48" t="str">
            <v>CONOCO</v>
          </cell>
          <cell r="CY48" t="str">
            <v>Non-Firm</v>
          </cell>
          <cell r="DD48">
            <v>0</v>
          </cell>
        </row>
        <row r="49">
          <cell r="AO49">
            <v>41</v>
          </cell>
          <cell r="AP49" t="str">
            <v>CONSTELL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CONSTELL</v>
          </cell>
          <cell r="BA49" t="str">
            <v>Non-Firm</v>
          </cell>
          <cell r="BF49">
            <v>0</v>
          </cell>
          <cell r="BI49">
            <v>41</v>
          </cell>
          <cell r="BJ49" t="str">
            <v>CONSTELL</v>
          </cell>
          <cell r="BK49" t="str">
            <v>Non-Firm</v>
          </cell>
          <cell r="BP49">
            <v>0</v>
          </cell>
          <cell r="CW49">
            <v>41</v>
          </cell>
          <cell r="CX49" t="str">
            <v>CONSTELL</v>
          </cell>
          <cell r="CY49" t="str">
            <v>Non-Firm</v>
          </cell>
          <cell r="DD49">
            <v>0</v>
          </cell>
        </row>
        <row r="50"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  <cell r="BI50">
            <v>42</v>
          </cell>
          <cell r="BJ50" t="str">
            <v>CORAL</v>
          </cell>
          <cell r="BK50" t="str">
            <v>Non-Firm</v>
          </cell>
          <cell r="BP50">
            <v>0</v>
          </cell>
          <cell r="CW50">
            <v>42</v>
          </cell>
          <cell r="CX50" t="str">
            <v>CORAL</v>
          </cell>
          <cell r="CY50" t="str">
            <v>Non-Firm</v>
          </cell>
          <cell r="DD50">
            <v>0</v>
          </cell>
        </row>
        <row r="51">
          <cell r="AO51">
            <v>43</v>
          </cell>
          <cell r="AP51" t="str">
            <v>DUKE</v>
          </cell>
          <cell r="AQ51" t="str">
            <v>Non-Firm</v>
          </cell>
          <cell r="AV51">
            <v>0</v>
          </cell>
          <cell r="AY51">
            <v>43</v>
          </cell>
          <cell r="AZ51" t="str">
            <v>DUKE</v>
          </cell>
          <cell r="BA51" t="str">
            <v>Non-Firm</v>
          </cell>
          <cell r="BF51">
            <v>0</v>
          </cell>
          <cell r="BI51">
            <v>43</v>
          </cell>
          <cell r="BJ51" t="str">
            <v>DUKE</v>
          </cell>
          <cell r="BK51" t="str">
            <v>Non-Firm</v>
          </cell>
          <cell r="BL51">
            <v>11</v>
          </cell>
          <cell r="BM51">
            <v>462</v>
          </cell>
          <cell r="BO51">
            <v>176</v>
          </cell>
          <cell r="BP51">
            <v>638</v>
          </cell>
          <cell r="CW51">
            <v>43</v>
          </cell>
          <cell r="CX51" t="str">
            <v>DUKE</v>
          </cell>
          <cell r="CY51" t="str">
            <v>Non-Firm</v>
          </cell>
          <cell r="DD51">
            <v>0</v>
          </cell>
        </row>
        <row r="52">
          <cell r="AO52">
            <v>44</v>
          </cell>
          <cell r="AP52" t="str">
            <v>IID</v>
          </cell>
          <cell r="AQ52" t="str">
            <v>Non-Firm</v>
          </cell>
          <cell r="AV52">
            <v>0</v>
          </cell>
          <cell r="AY52">
            <v>44</v>
          </cell>
          <cell r="AZ52" t="str">
            <v>IID</v>
          </cell>
          <cell r="BA52" t="str">
            <v>Non-Firm</v>
          </cell>
          <cell r="BF52">
            <v>0</v>
          </cell>
          <cell r="BI52">
            <v>44</v>
          </cell>
          <cell r="BJ52" t="str">
            <v>IID</v>
          </cell>
          <cell r="BK52" t="str">
            <v>Non-Firm</v>
          </cell>
          <cell r="BL52">
            <v>100</v>
          </cell>
          <cell r="BM52">
            <v>4501</v>
          </cell>
          <cell r="BO52">
            <v>549</v>
          </cell>
          <cell r="BP52">
            <v>5050</v>
          </cell>
          <cell r="CW52">
            <v>44</v>
          </cell>
          <cell r="CX52" t="str">
            <v>IID</v>
          </cell>
          <cell r="CY52" t="str">
            <v>Non-Firm</v>
          </cell>
          <cell r="DD52">
            <v>0</v>
          </cell>
        </row>
        <row r="53">
          <cell r="AO53">
            <v>45</v>
          </cell>
          <cell r="AP53" t="str">
            <v>LADWP</v>
          </cell>
          <cell r="AQ53" t="str">
            <v>Non-Firm</v>
          </cell>
          <cell r="AR53">
            <v>820</v>
          </cell>
          <cell r="AS53">
            <v>16312</v>
          </cell>
          <cell r="AU53">
            <v>178</v>
          </cell>
          <cell r="AV53">
            <v>16490</v>
          </cell>
          <cell r="AY53">
            <v>45</v>
          </cell>
          <cell r="AZ53" t="str">
            <v>LADWP</v>
          </cell>
          <cell r="BA53" t="str">
            <v>Non-Firm</v>
          </cell>
          <cell r="BB53">
            <v>1890</v>
          </cell>
          <cell r="BC53">
            <v>36663</v>
          </cell>
          <cell r="BE53">
            <v>-2623</v>
          </cell>
          <cell r="BF53">
            <v>34040</v>
          </cell>
          <cell r="BI53">
            <v>45</v>
          </cell>
          <cell r="BJ53" t="str">
            <v>LADWP</v>
          </cell>
          <cell r="BK53" t="str">
            <v>Non-Firm</v>
          </cell>
          <cell r="BL53">
            <v>725</v>
          </cell>
          <cell r="BM53">
            <v>14451</v>
          </cell>
          <cell r="BO53">
            <v>2304</v>
          </cell>
          <cell r="BP53">
            <v>16755</v>
          </cell>
          <cell r="CW53">
            <v>45</v>
          </cell>
          <cell r="CX53" t="str">
            <v>LADWP</v>
          </cell>
          <cell r="CY53" t="str">
            <v>Non-Firm</v>
          </cell>
          <cell r="CZ53">
            <v>365</v>
          </cell>
          <cell r="DA53">
            <v>9563</v>
          </cell>
          <cell r="DC53">
            <v>47</v>
          </cell>
          <cell r="DD53">
            <v>9610</v>
          </cell>
        </row>
        <row r="54">
          <cell r="AO54">
            <v>46</v>
          </cell>
          <cell r="AP54" t="str">
            <v>MIECO</v>
          </cell>
          <cell r="AQ54" t="str">
            <v>Non-Firm</v>
          </cell>
          <cell r="AV54">
            <v>0</v>
          </cell>
          <cell r="AY54">
            <v>46</v>
          </cell>
          <cell r="AZ54" t="str">
            <v>MIECO</v>
          </cell>
          <cell r="BA54" t="str">
            <v>Non-Firm</v>
          </cell>
          <cell r="BF54">
            <v>0</v>
          </cell>
          <cell r="BI54">
            <v>46</v>
          </cell>
          <cell r="BJ54" t="str">
            <v>MIECO</v>
          </cell>
          <cell r="BK54" t="str">
            <v>Non-Firm</v>
          </cell>
          <cell r="BP54">
            <v>0</v>
          </cell>
          <cell r="CW54">
            <v>46</v>
          </cell>
          <cell r="CX54" t="str">
            <v>MIECO</v>
          </cell>
          <cell r="CY54" t="str">
            <v>Non-Firm</v>
          </cell>
          <cell r="DD54">
            <v>0</v>
          </cell>
        </row>
        <row r="55">
          <cell r="AO55">
            <v>47</v>
          </cell>
          <cell r="AP55" t="str">
            <v>MORGAN</v>
          </cell>
          <cell r="AQ55" t="str">
            <v>Non-Firm</v>
          </cell>
          <cell r="AV55">
            <v>0</v>
          </cell>
          <cell r="AY55">
            <v>47</v>
          </cell>
          <cell r="AZ55" t="str">
            <v>MORGAN</v>
          </cell>
          <cell r="BA55" t="str">
            <v>Non-Firm</v>
          </cell>
          <cell r="BB55">
            <v>100</v>
          </cell>
          <cell r="BC55">
            <v>5064</v>
          </cell>
          <cell r="BE55">
            <v>1336</v>
          </cell>
          <cell r="BF55">
            <v>6400</v>
          </cell>
          <cell r="BI55">
            <v>47</v>
          </cell>
          <cell r="BJ55" t="str">
            <v>MORGAN</v>
          </cell>
          <cell r="BK55" t="str">
            <v>Non-Firm</v>
          </cell>
          <cell r="BP55">
            <v>0</v>
          </cell>
          <cell r="CW55">
            <v>47</v>
          </cell>
          <cell r="CX55" t="str">
            <v>MORGAN</v>
          </cell>
          <cell r="CY55" t="str">
            <v>Non-Firm</v>
          </cell>
          <cell r="DD55">
            <v>0</v>
          </cell>
        </row>
        <row r="56">
          <cell r="AO56">
            <v>48</v>
          </cell>
          <cell r="AP56" t="str">
            <v>PACIFICORP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PACIFICORP</v>
          </cell>
          <cell r="BA56" t="str">
            <v>Non-Firm</v>
          </cell>
          <cell r="BF56">
            <v>0</v>
          </cell>
          <cell r="BI56">
            <v>48</v>
          </cell>
          <cell r="BJ56" t="str">
            <v>PACIFICORP</v>
          </cell>
          <cell r="BK56" t="str">
            <v>Non-Firm</v>
          </cell>
          <cell r="BP56">
            <v>0</v>
          </cell>
          <cell r="CW56">
            <v>48</v>
          </cell>
          <cell r="CX56" t="str">
            <v>PACIFICORP</v>
          </cell>
          <cell r="CY56" t="str">
            <v>Non-Firm</v>
          </cell>
          <cell r="CZ56">
            <v>630</v>
          </cell>
          <cell r="DA56">
            <v>12105</v>
          </cell>
          <cell r="DC56">
            <v>4825</v>
          </cell>
          <cell r="DD56">
            <v>16930</v>
          </cell>
        </row>
        <row r="57">
          <cell r="AO57">
            <v>49</v>
          </cell>
          <cell r="AP57" t="str">
            <v>PINWEST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PINWEST</v>
          </cell>
          <cell r="BA57" t="str">
            <v>Non-Firm</v>
          </cell>
          <cell r="BF57">
            <v>0</v>
          </cell>
          <cell r="BI57">
            <v>49</v>
          </cell>
          <cell r="BJ57" t="str">
            <v>PINWEST</v>
          </cell>
          <cell r="BK57" t="str">
            <v>Non-Firm</v>
          </cell>
          <cell r="BP57">
            <v>0</v>
          </cell>
          <cell r="CW57">
            <v>49</v>
          </cell>
          <cell r="CX57" t="str">
            <v>PINWEST</v>
          </cell>
          <cell r="CY57" t="str">
            <v>Non-Firm</v>
          </cell>
          <cell r="DD57">
            <v>0</v>
          </cell>
        </row>
        <row r="58">
          <cell r="AO58">
            <v>50</v>
          </cell>
          <cell r="AP58" t="str">
            <v>PNM</v>
          </cell>
          <cell r="AQ58" t="str">
            <v>Non-Firm</v>
          </cell>
          <cell r="AR58">
            <v>1826</v>
          </cell>
          <cell r="AS58">
            <v>55691</v>
          </cell>
          <cell r="AU58">
            <v>4977</v>
          </cell>
          <cell r="AV58">
            <v>60668</v>
          </cell>
          <cell r="AY58">
            <v>50</v>
          </cell>
          <cell r="AZ58" t="str">
            <v>PNM</v>
          </cell>
          <cell r="BA58" t="str">
            <v>Non-Firm</v>
          </cell>
          <cell r="BB58">
            <v>1441</v>
          </cell>
          <cell r="BC58">
            <v>50364</v>
          </cell>
          <cell r="BE58">
            <v>1696</v>
          </cell>
          <cell r="BF58">
            <v>52060</v>
          </cell>
          <cell r="BI58">
            <v>50</v>
          </cell>
          <cell r="BJ58" t="str">
            <v>PNM</v>
          </cell>
          <cell r="BK58" t="str">
            <v>Non-Firm</v>
          </cell>
          <cell r="BL58">
            <v>2376</v>
          </cell>
          <cell r="BM58">
            <v>84979</v>
          </cell>
          <cell r="BN58">
            <v>25</v>
          </cell>
          <cell r="BO58">
            <v>4615</v>
          </cell>
          <cell r="BP58">
            <v>89619</v>
          </cell>
          <cell r="CW58">
            <v>50</v>
          </cell>
          <cell r="CX58" t="str">
            <v>PNM</v>
          </cell>
          <cell r="CY58" t="str">
            <v>Non-Firm</v>
          </cell>
          <cell r="CZ58">
            <v>1048</v>
          </cell>
          <cell r="DA58">
            <v>26097</v>
          </cell>
          <cell r="DC58">
            <v>14082</v>
          </cell>
          <cell r="DD58">
            <v>40179</v>
          </cell>
        </row>
        <row r="59">
          <cell r="AO59">
            <v>51</v>
          </cell>
          <cell r="AP59" t="str">
            <v>POWERX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POWERX</v>
          </cell>
          <cell r="BA59" t="str">
            <v>Non-Firm</v>
          </cell>
          <cell r="BF59">
            <v>0</v>
          </cell>
          <cell r="BI59">
            <v>51</v>
          </cell>
          <cell r="BJ59" t="str">
            <v>POWERX</v>
          </cell>
          <cell r="BK59" t="str">
            <v>Non-Firm</v>
          </cell>
          <cell r="BP59">
            <v>0</v>
          </cell>
          <cell r="CW59">
            <v>51</v>
          </cell>
          <cell r="CX59" t="str">
            <v>POWERX</v>
          </cell>
          <cell r="CY59" t="str">
            <v>Non-Firm</v>
          </cell>
          <cell r="DD59">
            <v>0</v>
          </cell>
        </row>
        <row r="60">
          <cell r="AO60">
            <v>52</v>
          </cell>
          <cell r="AP60" t="str">
            <v>PPM</v>
          </cell>
          <cell r="AQ60" t="str">
            <v>Non-Firm</v>
          </cell>
          <cell r="AR60">
            <v>2091</v>
          </cell>
          <cell r="AS60">
            <v>58826</v>
          </cell>
          <cell r="AU60">
            <v>-8778</v>
          </cell>
          <cell r="AV60">
            <v>50048</v>
          </cell>
          <cell r="AY60">
            <v>52</v>
          </cell>
          <cell r="AZ60" t="str">
            <v>PPM</v>
          </cell>
          <cell r="BA60" t="str">
            <v>Non-Firm</v>
          </cell>
          <cell r="BB60">
            <v>1558</v>
          </cell>
          <cell r="BC60">
            <v>34749</v>
          </cell>
          <cell r="BE60">
            <v>-11827</v>
          </cell>
          <cell r="BF60">
            <v>22922</v>
          </cell>
          <cell r="BI60">
            <v>52</v>
          </cell>
          <cell r="BJ60" t="str">
            <v>PPM</v>
          </cell>
          <cell r="BK60" t="str">
            <v>Non-Firm</v>
          </cell>
          <cell r="BL60">
            <v>441</v>
          </cell>
          <cell r="BM60">
            <v>14401</v>
          </cell>
          <cell r="BO60">
            <v>2226</v>
          </cell>
          <cell r="BP60">
            <v>16627</v>
          </cell>
          <cell r="CW60">
            <v>52</v>
          </cell>
          <cell r="CX60" t="str">
            <v>PPM</v>
          </cell>
          <cell r="CY60" t="str">
            <v>Non-Firm</v>
          </cell>
          <cell r="DD60">
            <v>0</v>
          </cell>
        </row>
        <row r="61">
          <cell r="AO61">
            <v>53</v>
          </cell>
          <cell r="AP61" t="str">
            <v>PSCO</v>
          </cell>
          <cell r="AQ61" t="str">
            <v>Non-Firm</v>
          </cell>
          <cell r="AR61">
            <v>100</v>
          </cell>
          <cell r="AS61">
            <v>2484</v>
          </cell>
          <cell r="AU61">
            <v>-1944</v>
          </cell>
          <cell r="AV61">
            <v>540</v>
          </cell>
          <cell r="AY61">
            <v>53</v>
          </cell>
          <cell r="AZ61" t="str">
            <v>PSCO</v>
          </cell>
          <cell r="BA61" t="str">
            <v>Non-Firm</v>
          </cell>
          <cell r="BF61">
            <v>0</v>
          </cell>
          <cell r="BI61">
            <v>53</v>
          </cell>
          <cell r="BJ61" t="str">
            <v>PSCO</v>
          </cell>
          <cell r="BK61" t="str">
            <v>Non-Firm</v>
          </cell>
          <cell r="BL61">
            <v>560</v>
          </cell>
          <cell r="BM61">
            <v>25982</v>
          </cell>
          <cell r="BO61">
            <v>11268</v>
          </cell>
          <cell r="BP61">
            <v>37250</v>
          </cell>
          <cell r="CW61">
            <v>53</v>
          </cell>
          <cell r="CX61" t="str">
            <v>PSCO</v>
          </cell>
          <cell r="CY61" t="str">
            <v>Non-Firm</v>
          </cell>
          <cell r="DD61">
            <v>0</v>
          </cell>
        </row>
        <row r="62">
          <cell r="AO62">
            <v>54</v>
          </cell>
          <cell r="AP62" t="str">
            <v>SDGE</v>
          </cell>
          <cell r="AQ62" t="str">
            <v>Non-Firm</v>
          </cell>
          <cell r="AV62">
            <v>0</v>
          </cell>
          <cell r="AY62">
            <v>54</v>
          </cell>
          <cell r="AZ62" t="str">
            <v>SDGE</v>
          </cell>
          <cell r="BA62" t="str">
            <v>Non-Firm</v>
          </cell>
          <cell r="BF62">
            <v>0</v>
          </cell>
          <cell r="BI62">
            <v>54</v>
          </cell>
          <cell r="BJ62" t="str">
            <v>SDGE</v>
          </cell>
          <cell r="BK62" t="str">
            <v>Non-Firm</v>
          </cell>
          <cell r="BP62">
            <v>0</v>
          </cell>
          <cell r="CW62">
            <v>54</v>
          </cell>
          <cell r="CX62" t="str">
            <v>SDGE</v>
          </cell>
          <cell r="CY62" t="str">
            <v>Non-Firm</v>
          </cell>
          <cell r="CZ62">
            <v>25</v>
          </cell>
          <cell r="DA62">
            <v>357</v>
          </cell>
          <cell r="DC62">
            <v>618</v>
          </cell>
          <cell r="DD62">
            <v>975</v>
          </cell>
        </row>
        <row r="63">
          <cell r="AO63">
            <v>55</v>
          </cell>
          <cell r="AP63" t="str">
            <v>SEMPRA</v>
          </cell>
          <cell r="AQ63" t="str">
            <v>Non-Firm</v>
          </cell>
          <cell r="AV63">
            <v>0</v>
          </cell>
          <cell r="AY63">
            <v>55</v>
          </cell>
          <cell r="AZ63" t="str">
            <v>SEMPRA</v>
          </cell>
          <cell r="BA63" t="str">
            <v>Non-Firm</v>
          </cell>
          <cell r="BF63">
            <v>0</v>
          </cell>
          <cell r="BI63">
            <v>55</v>
          </cell>
          <cell r="BJ63" t="str">
            <v>SEMPRA</v>
          </cell>
          <cell r="BK63" t="str">
            <v>Non-Firm</v>
          </cell>
          <cell r="BP63">
            <v>0</v>
          </cell>
          <cell r="CW63">
            <v>55</v>
          </cell>
          <cell r="CX63" t="str">
            <v>SEMPRA</v>
          </cell>
          <cell r="CY63" t="str">
            <v>Non-Firm</v>
          </cell>
          <cell r="DD63">
            <v>0</v>
          </cell>
        </row>
        <row r="64">
          <cell r="AO64">
            <v>56</v>
          </cell>
          <cell r="AP64" t="str">
            <v>SRP</v>
          </cell>
          <cell r="AQ64" t="str">
            <v>Non-Firm</v>
          </cell>
          <cell r="AR64">
            <v>1960</v>
          </cell>
          <cell r="AS64">
            <v>48409</v>
          </cell>
          <cell r="AU64">
            <v>3895</v>
          </cell>
          <cell r="AV64">
            <v>52304</v>
          </cell>
          <cell r="AY64">
            <v>56</v>
          </cell>
          <cell r="AZ64" t="str">
            <v>SRP</v>
          </cell>
          <cell r="BA64" t="str">
            <v>Non-Firm</v>
          </cell>
          <cell r="BB64">
            <v>2234</v>
          </cell>
          <cell r="BC64">
            <v>45521</v>
          </cell>
          <cell r="BE64">
            <v>-8026</v>
          </cell>
          <cell r="BF64">
            <v>37495</v>
          </cell>
          <cell r="BI64">
            <v>56</v>
          </cell>
          <cell r="BJ64" t="str">
            <v>SRP</v>
          </cell>
          <cell r="BK64" t="str">
            <v>Non-Firm</v>
          </cell>
          <cell r="BL64">
            <v>1063</v>
          </cell>
          <cell r="BM64">
            <v>30733</v>
          </cell>
          <cell r="BO64">
            <v>666</v>
          </cell>
          <cell r="BP64">
            <v>31399</v>
          </cell>
          <cell r="CW64">
            <v>56</v>
          </cell>
          <cell r="CX64" t="str">
            <v>SRP</v>
          </cell>
          <cell r="CY64" t="str">
            <v>Non-Firm</v>
          </cell>
          <cell r="CZ64">
            <v>725</v>
          </cell>
          <cell r="DA64">
            <v>15613</v>
          </cell>
          <cell r="DC64">
            <v>6977</v>
          </cell>
          <cell r="DD64">
            <v>22590</v>
          </cell>
        </row>
        <row r="65">
          <cell r="AO65">
            <v>57</v>
          </cell>
          <cell r="AP65" t="str">
            <v>TEP</v>
          </cell>
          <cell r="AQ65" t="str">
            <v>Non-Firm</v>
          </cell>
          <cell r="AR65">
            <v>180</v>
          </cell>
          <cell r="AS65">
            <v>3929</v>
          </cell>
          <cell r="AU65">
            <v>-1409</v>
          </cell>
          <cell r="AV65">
            <v>2520</v>
          </cell>
          <cell r="AY65">
            <v>57</v>
          </cell>
          <cell r="AZ65" t="str">
            <v>TEP</v>
          </cell>
          <cell r="BA65" t="str">
            <v>Non-Firm</v>
          </cell>
          <cell r="BF65">
            <v>0</v>
          </cell>
          <cell r="BI65">
            <v>57</v>
          </cell>
          <cell r="BJ65" t="str">
            <v>TEP</v>
          </cell>
          <cell r="BK65" t="str">
            <v>Non-Firm</v>
          </cell>
          <cell r="BP65">
            <v>0</v>
          </cell>
          <cell r="CW65">
            <v>57</v>
          </cell>
          <cell r="CX65" t="str">
            <v>TEP</v>
          </cell>
          <cell r="CY65" t="str">
            <v>Non-Firm</v>
          </cell>
          <cell r="DD65">
            <v>0</v>
          </cell>
        </row>
        <row r="66">
          <cell r="AO66">
            <v>58</v>
          </cell>
          <cell r="AP66" t="str">
            <v>TRISTATE</v>
          </cell>
          <cell r="AQ66" t="str">
            <v>Non-Firm</v>
          </cell>
          <cell r="AV66">
            <v>0</v>
          </cell>
          <cell r="AY66">
            <v>58</v>
          </cell>
          <cell r="AZ66" t="str">
            <v>TRISTATE</v>
          </cell>
          <cell r="BA66" t="str">
            <v>Non-Firm</v>
          </cell>
          <cell r="BB66">
            <v>25</v>
          </cell>
          <cell r="BC66">
            <v>1219</v>
          </cell>
          <cell r="BE66">
            <v>281</v>
          </cell>
          <cell r="BF66">
            <v>1500</v>
          </cell>
          <cell r="BI66">
            <v>58</v>
          </cell>
          <cell r="BJ66" t="str">
            <v>TRISTATE</v>
          </cell>
          <cell r="BK66" t="str">
            <v>Non-Firm</v>
          </cell>
          <cell r="BL66">
            <v>9215</v>
          </cell>
          <cell r="BM66">
            <v>271581</v>
          </cell>
          <cell r="BO66">
            <v>141149</v>
          </cell>
          <cell r="BP66">
            <v>412730</v>
          </cell>
          <cell r="CW66">
            <v>58</v>
          </cell>
          <cell r="CX66" t="str">
            <v>TRISTATE</v>
          </cell>
          <cell r="CY66" t="str">
            <v>Non-Firm</v>
          </cell>
          <cell r="CZ66">
            <v>45</v>
          </cell>
          <cell r="DA66">
            <v>584</v>
          </cell>
          <cell r="DC66">
            <v>1531</v>
          </cell>
          <cell r="DD66">
            <v>2115</v>
          </cell>
        </row>
        <row r="67">
          <cell r="AO67">
            <v>59</v>
          </cell>
          <cell r="AP67" t="str">
            <v>SUBTOTAL  NON-FIRM</v>
          </cell>
          <cell r="AR67">
            <v>8042</v>
          </cell>
          <cell r="AS67">
            <v>210504</v>
          </cell>
          <cell r="AT67">
            <v>0</v>
          </cell>
          <cell r="AU67">
            <v>-3453</v>
          </cell>
          <cell r="AV67">
            <v>207051</v>
          </cell>
          <cell r="AY67">
            <v>59</v>
          </cell>
          <cell r="AZ67" t="str">
            <v>SUBTOTAL  NON-FIRM</v>
          </cell>
          <cell r="BB67">
            <v>8584</v>
          </cell>
          <cell r="BC67">
            <v>200759</v>
          </cell>
          <cell r="BD67">
            <v>0</v>
          </cell>
          <cell r="BE67">
            <v>-27281</v>
          </cell>
          <cell r="BF67">
            <v>173478</v>
          </cell>
          <cell r="BI67">
            <v>59</v>
          </cell>
          <cell r="BJ67" t="str">
            <v>SUBTOTAL  NON-FIRM</v>
          </cell>
          <cell r="BL67">
            <v>14599</v>
          </cell>
          <cell r="BM67">
            <v>450525</v>
          </cell>
          <cell r="BN67">
            <v>25</v>
          </cell>
          <cell r="BO67">
            <v>161918</v>
          </cell>
          <cell r="BP67">
            <v>612468</v>
          </cell>
          <cell r="CW67">
            <v>59</v>
          </cell>
          <cell r="CX67" t="str">
            <v>SUBTOTAL  NON-FIRM</v>
          </cell>
          <cell r="CZ67">
            <v>3173</v>
          </cell>
          <cell r="DA67">
            <v>72816</v>
          </cell>
          <cell r="DB67">
            <v>0</v>
          </cell>
          <cell r="DC67">
            <v>31713</v>
          </cell>
          <cell r="DD67">
            <v>104529</v>
          </cell>
        </row>
        <row r="68">
          <cell r="AO68">
            <v>60</v>
          </cell>
          <cell r="AP68" t="str">
            <v>PNM</v>
          </cell>
          <cell r="AQ68" t="str">
            <v>Contingent</v>
          </cell>
          <cell r="AR68">
            <v>5241</v>
          </cell>
          <cell r="AS68">
            <v>221947</v>
          </cell>
          <cell r="AU68">
            <v>23227</v>
          </cell>
          <cell r="AV68">
            <v>245174</v>
          </cell>
          <cell r="AY68">
            <v>60</v>
          </cell>
          <cell r="AZ68" t="str">
            <v>PNM</v>
          </cell>
          <cell r="BA68" t="str">
            <v>Contingent</v>
          </cell>
          <cell r="BB68">
            <v>909</v>
          </cell>
          <cell r="BC68">
            <v>46992</v>
          </cell>
          <cell r="BE68">
            <v>3700</v>
          </cell>
          <cell r="BF68">
            <v>50692</v>
          </cell>
          <cell r="BI68">
            <v>60</v>
          </cell>
          <cell r="BJ68" t="str">
            <v>PNM</v>
          </cell>
          <cell r="BK68" t="str">
            <v>Contingent</v>
          </cell>
          <cell r="BL68">
            <v>8046</v>
          </cell>
          <cell r="BM68">
            <v>408851</v>
          </cell>
          <cell r="BO68">
            <v>20079</v>
          </cell>
          <cell r="BP68">
            <v>428930</v>
          </cell>
          <cell r="CW68">
            <v>60</v>
          </cell>
          <cell r="CX68" t="str">
            <v>PNM</v>
          </cell>
          <cell r="CY68" t="str">
            <v>Contingent</v>
          </cell>
          <cell r="CZ68">
            <v>1619</v>
          </cell>
          <cell r="DA68">
            <v>69640</v>
          </cell>
          <cell r="DC68">
            <v>2270</v>
          </cell>
          <cell r="DD68">
            <v>71910</v>
          </cell>
        </row>
        <row r="69">
          <cell r="AO69">
            <v>61</v>
          </cell>
          <cell r="AP69" t="str">
            <v>SUBTOTAL  CONTINGENT</v>
          </cell>
          <cell r="AR69">
            <v>5241</v>
          </cell>
          <cell r="AS69">
            <v>221947</v>
          </cell>
          <cell r="AT69">
            <v>0</v>
          </cell>
          <cell r="AU69">
            <v>23227</v>
          </cell>
          <cell r="AV69">
            <v>245174</v>
          </cell>
          <cell r="AY69">
            <v>61</v>
          </cell>
          <cell r="AZ69" t="str">
            <v>SUBTOTAL  CONTINGENT</v>
          </cell>
          <cell r="BB69">
            <v>909</v>
          </cell>
          <cell r="BC69">
            <v>46992</v>
          </cell>
          <cell r="BD69">
            <v>0</v>
          </cell>
          <cell r="BE69">
            <v>3700</v>
          </cell>
          <cell r="BF69">
            <v>50692</v>
          </cell>
          <cell r="BI69">
            <v>61</v>
          </cell>
          <cell r="BJ69" t="str">
            <v>SUBTOTAL  CONTINGENT</v>
          </cell>
          <cell r="BL69">
            <v>8046</v>
          </cell>
          <cell r="BM69">
            <v>408851</v>
          </cell>
          <cell r="BN69">
            <v>0</v>
          </cell>
          <cell r="BO69">
            <v>20079</v>
          </cell>
          <cell r="BP69">
            <v>428930</v>
          </cell>
          <cell r="CW69">
            <v>61</v>
          </cell>
          <cell r="CX69" t="str">
            <v>SUBTOTAL  CONTINGENT</v>
          </cell>
          <cell r="CZ69">
            <v>1619</v>
          </cell>
          <cell r="DA69">
            <v>69640</v>
          </cell>
          <cell r="DB69">
            <v>0</v>
          </cell>
          <cell r="DC69">
            <v>2270</v>
          </cell>
          <cell r="DD69">
            <v>71910</v>
          </cell>
        </row>
        <row r="70">
          <cell r="AO70">
            <v>62</v>
          </cell>
          <cell r="AP70" t="str">
            <v>PSCO</v>
          </cell>
          <cell r="AQ70" t="str">
            <v>Exchange</v>
          </cell>
          <cell r="AV70">
            <v>0</v>
          </cell>
          <cell r="AY70">
            <v>62</v>
          </cell>
          <cell r="AZ70" t="str">
            <v>PSCO</v>
          </cell>
          <cell r="BA70" t="str">
            <v>Exchange</v>
          </cell>
          <cell r="BF70">
            <v>0</v>
          </cell>
          <cell r="BI70">
            <v>62</v>
          </cell>
          <cell r="BJ70" t="str">
            <v>PSCO</v>
          </cell>
          <cell r="BK70" t="str">
            <v>Exchange</v>
          </cell>
          <cell r="BP70">
            <v>0</v>
          </cell>
          <cell r="CW70">
            <v>62</v>
          </cell>
          <cell r="CX70" t="str">
            <v>PSCO</v>
          </cell>
          <cell r="CY70" t="str">
            <v>Exchange</v>
          </cell>
          <cell r="DD70">
            <v>0</v>
          </cell>
        </row>
        <row r="71">
          <cell r="AO71">
            <v>63</v>
          </cell>
          <cell r="AP71" t="str">
            <v>SPS</v>
          </cell>
          <cell r="AQ71" t="str">
            <v>Exchange</v>
          </cell>
          <cell r="AV71">
            <v>0</v>
          </cell>
          <cell r="AY71">
            <v>63</v>
          </cell>
          <cell r="AZ71" t="str">
            <v>SPS</v>
          </cell>
          <cell r="BA71" t="str">
            <v>Exchange</v>
          </cell>
          <cell r="BE71">
            <v>5500</v>
          </cell>
          <cell r="BF71">
            <v>5500</v>
          </cell>
          <cell r="BI71">
            <v>63</v>
          </cell>
          <cell r="BJ71" t="str">
            <v>SPS</v>
          </cell>
          <cell r="BK71" t="str">
            <v>Exchange         *</v>
          </cell>
          <cell r="BO71">
            <v>3200</v>
          </cell>
          <cell r="BP71">
            <v>3200</v>
          </cell>
          <cell r="CW71">
            <v>63</v>
          </cell>
          <cell r="CX71" t="str">
            <v>SPS</v>
          </cell>
          <cell r="CY71" t="str">
            <v>Exchange</v>
          </cell>
          <cell r="DC71">
            <v>4000</v>
          </cell>
          <cell r="DD71">
            <v>4000</v>
          </cell>
        </row>
        <row r="72">
          <cell r="AO72">
            <v>64</v>
          </cell>
          <cell r="AP72" t="str">
            <v>SUBTOTAL  EXCHANGE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Y72">
            <v>64</v>
          </cell>
          <cell r="AZ72" t="str">
            <v>SUBTOTAL  EXCHANGE</v>
          </cell>
          <cell r="BB72">
            <v>0</v>
          </cell>
          <cell r="BC72">
            <v>0</v>
          </cell>
          <cell r="BD72">
            <v>0</v>
          </cell>
          <cell r="BE72">
            <v>5500</v>
          </cell>
          <cell r="BF72">
            <v>5500</v>
          </cell>
          <cell r="BI72">
            <v>64</v>
          </cell>
          <cell r="BJ72" t="str">
            <v>SUBTOTAL  EXCHANGE</v>
          </cell>
          <cell r="BL72">
            <v>0</v>
          </cell>
          <cell r="BM72">
            <v>0</v>
          </cell>
          <cell r="BN72">
            <v>0</v>
          </cell>
          <cell r="BO72">
            <v>3200</v>
          </cell>
          <cell r="BP72">
            <v>3200</v>
          </cell>
          <cell r="CW72">
            <v>64</v>
          </cell>
          <cell r="CX72" t="str">
            <v>SUBTOTAL  EXCHANGE</v>
          </cell>
          <cell r="CZ72">
            <v>0</v>
          </cell>
          <cell r="DA72">
            <v>0</v>
          </cell>
          <cell r="DB72">
            <v>0</v>
          </cell>
          <cell r="DC72">
            <v>4000</v>
          </cell>
          <cell r="DD72">
            <v>4000</v>
          </cell>
        </row>
        <row r="73">
          <cell r="AO73">
            <v>65</v>
          </cell>
          <cell r="AP73" t="str">
            <v>APS</v>
          </cell>
          <cell r="AQ73" t="str">
            <v>Spinning Reserves</v>
          </cell>
          <cell r="AV73">
            <v>0</v>
          </cell>
          <cell r="AY73">
            <v>65</v>
          </cell>
          <cell r="AZ73" t="str">
            <v>APS</v>
          </cell>
          <cell r="BA73" t="str">
            <v>Spinning Reserves</v>
          </cell>
          <cell r="BF73">
            <v>0</v>
          </cell>
          <cell r="BI73">
            <v>65</v>
          </cell>
          <cell r="BJ73" t="str">
            <v>APS</v>
          </cell>
          <cell r="BK73" t="str">
            <v>Spinning Reserves</v>
          </cell>
          <cell r="BP73">
            <v>0</v>
          </cell>
          <cell r="CW73">
            <v>65</v>
          </cell>
          <cell r="CX73" t="str">
            <v>APS</v>
          </cell>
          <cell r="CY73" t="str">
            <v>Spinning Reserves</v>
          </cell>
          <cell r="DD73">
            <v>0</v>
          </cell>
        </row>
        <row r="74">
          <cell r="AO74">
            <v>66</v>
          </cell>
          <cell r="AP74" t="str">
            <v>PNM</v>
          </cell>
          <cell r="AQ74" t="str">
            <v>Spinning Reserves</v>
          </cell>
          <cell r="AU74">
            <v>910</v>
          </cell>
          <cell r="AV74">
            <v>910</v>
          </cell>
          <cell r="AY74">
            <v>66</v>
          </cell>
          <cell r="AZ74" t="str">
            <v>PNM</v>
          </cell>
          <cell r="BA74" t="str">
            <v>Spinning Reserves</v>
          </cell>
          <cell r="BE74">
            <v>2280</v>
          </cell>
          <cell r="BF74">
            <v>2280</v>
          </cell>
          <cell r="BI74">
            <v>66</v>
          </cell>
          <cell r="BJ74" t="str">
            <v>PNM</v>
          </cell>
          <cell r="BK74" t="str">
            <v>Spinning Reserves</v>
          </cell>
          <cell r="BP74">
            <v>0</v>
          </cell>
          <cell r="CW74">
            <v>66</v>
          </cell>
          <cell r="CX74" t="str">
            <v>PNM</v>
          </cell>
          <cell r="CY74" t="str">
            <v>Spinning Reserves</v>
          </cell>
          <cell r="DC74">
            <v>5035</v>
          </cell>
          <cell r="DD74">
            <v>5035</v>
          </cell>
        </row>
        <row r="75">
          <cell r="AO75">
            <v>67</v>
          </cell>
          <cell r="AP75" t="str">
            <v>SUBTOTAL  SPINNING RESERVES</v>
          </cell>
          <cell r="AR75">
            <v>0</v>
          </cell>
          <cell r="AS75">
            <v>0</v>
          </cell>
          <cell r="AT75">
            <v>0</v>
          </cell>
          <cell r="AU75">
            <v>910</v>
          </cell>
          <cell r="AV75">
            <v>910</v>
          </cell>
          <cell r="AY75">
            <v>67</v>
          </cell>
          <cell r="AZ75" t="str">
            <v>SUBTOTAL  SPINNING RESERVES</v>
          </cell>
          <cell r="BB75">
            <v>0</v>
          </cell>
          <cell r="BC75">
            <v>0</v>
          </cell>
          <cell r="BD75">
            <v>0</v>
          </cell>
          <cell r="BE75">
            <v>2280</v>
          </cell>
          <cell r="BF75">
            <v>2280</v>
          </cell>
          <cell r="BI75">
            <v>67</v>
          </cell>
          <cell r="BJ75" t="str">
            <v>SUBTOTAL  SPINNING RESERVES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CW75">
            <v>67</v>
          </cell>
          <cell r="CX75" t="str">
            <v>SUBTOTAL  SPINNING RESERVES</v>
          </cell>
          <cell r="CZ75">
            <v>0</v>
          </cell>
          <cell r="DA75">
            <v>0</v>
          </cell>
          <cell r="DB75">
            <v>0</v>
          </cell>
          <cell r="DC75">
            <v>5035</v>
          </cell>
          <cell r="DD75">
            <v>5035</v>
          </cell>
        </row>
        <row r="76">
          <cell r="AO76">
            <v>68</v>
          </cell>
          <cell r="AP76" t="str">
            <v>AEPCO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AEPCO</v>
          </cell>
          <cell r="BA76" t="str">
            <v>SRSG Emerg Assist</v>
          </cell>
          <cell r="BB76">
            <v>53</v>
          </cell>
          <cell r="BC76">
            <v>2980</v>
          </cell>
          <cell r="BF76">
            <v>2980</v>
          </cell>
          <cell r="BI76">
            <v>68</v>
          </cell>
          <cell r="BJ76" t="str">
            <v>AEPCO</v>
          </cell>
          <cell r="BK76" t="str">
            <v>SRSG Emerg Assist</v>
          </cell>
          <cell r="BL76">
            <v>13</v>
          </cell>
          <cell r="BM76">
            <v>479</v>
          </cell>
          <cell r="BP76">
            <v>479</v>
          </cell>
          <cell r="CW76">
            <v>68</v>
          </cell>
          <cell r="CX76" t="str">
            <v>AEPCO</v>
          </cell>
          <cell r="CY76" t="str">
            <v>SRSG Emerg Assist</v>
          </cell>
          <cell r="CZ76">
            <v>37</v>
          </cell>
          <cell r="DA76">
            <v>1532</v>
          </cell>
          <cell r="DD76">
            <v>1532</v>
          </cell>
        </row>
        <row r="77">
          <cell r="AO77">
            <v>69</v>
          </cell>
          <cell r="AP77" t="str">
            <v>APS</v>
          </cell>
          <cell r="AQ77" t="str">
            <v>SRSG Emerg Assist</v>
          </cell>
          <cell r="AR77">
            <v>39</v>
          </cell>
          <cell r="AS77">
            <v>1851</v>
          </cell>
          <cell r="AV77">
            <v>1851</v>
          </cell>
          <cell r="AY77">
            <v>69</v>
          </cell>
          <cell r="AZ77" t="str">
            <v>APS</v>
          </cell>
          <cell r="BA77" t="str">
            <v>SRSG Emerg Assist</v>
          </cell>
          <cell r="BB77">
            <v>17</v>
          </cell>
          <cell r="BC77">
            <v>849</v>
          </cell>
          <cell r="BF77">
            <v>849</v>
          </cell>
          <cell r="BI77">
            <v>69</v>
          </cell>
          <cell r="BJ77" t="str">
            <v>APS</v>
          </cell>
          <cell r="BK77" t="str">
            <v>SRSG Emerg Assist</v>
          </cell>
          <cell r="BL77">
            <v>24</v>
          </cell>
          <cell r="BM77">
            <v>1105</v>
          </cell>
          <cell r="BP77">
            <v>1105</v>
          </cell>
          <cell r="CW77">
            <v>69</v>
          </cell>
          <cell r="CX77" t="str">
            <v>APS</v>
          </cell>
          <cell r="CY77" t="str">
            <v>SRSG Emerg Assist</v>
          </cell>
          <cell r="CZ77">
            <v>4</v>
          </cell>
          <cell r="DA77">
            <v>141</v>
          </cell>
          <cell r="DD77">
            <v>141</v>
          </cell>
        </row>
        <row r="78">
          <cell r="AO78">
            <v>70</v>
          </cell>
          <cell r="AP78" t="str">
            <v>DUKE</v>
          </cell>
          <cell r="AQ78" t="str">
            <v>SRSG Emerg Assist</v>
          </cell>
          <cell r="AR78">
            <v>54</v>
          </cell>
          <cell r="AS78">
            <v>2562</v>
          </cell>
          <cell r="AV78">
            <v>2562</v>
          </cell>
          <cell r="AY78">
            <v>70</v>
          </cell>
          <cell r="AZ78" t="str">
            <v>DUKE</v>
          </cell>
          <cell r="BA78" t="str">
            <v>SRSG Emerg Assist</v>
          </cell>
          <cell r="BF78">
            <v>0</v>
          </cell>
          <cell r="BI78">
            <v>70</v>
          </cell>
          <cell r="BJ78" t="str">
            <v>DUKE</v>
          </cell>
          <cell r="BK78" t="str">
            <v>SRSG Emerg Assist</v>
          </cell>
          <cell r="BL78">
            <v>171</v>
          </cell>
          <cell r="BM78">
            <v>7092</v>
          </cell>
          <cell r="BP78">
            <v>7092</v>
          </cell>
          <cell r="CW78">
            <v>70</v>
          </cell>
          <cell r="CX78" t="str">
            <v>DUKE</v>
          </cell>
          <cell r="CY78" t="str">
            <v>SRSG Emerg Assist</v>
          </cell>
          <cell r="CZ78">
            <v>30</v>
          </cell>
          <cell r="DA78">
            <v>1363</v>
          </cell>
          <cell r="DD78">
            <v>1363</v>
          </cell>
        </row>
        <row r="79">
          <cell r="AO79">
            <v>71</v>
          </cell>
          <cell r="AP79" t="str">
            <v>DUKE</v>
          </cell>
          <cell r="AQ79" t="str">
            <v>SRSG Rsrv. Deficiency</v>
          </cell>
          <cell r="AV79">
            <v>0</v>
          </cell>
          <cell r="AY79">
            <v>71</v>
          </cell>
          <cell r="AZ79" t="str">
            <v>DUKE</v>
          </cell>
          <cell r="BA79" t="str">
            <v>SRSG Rsrv. Deficiency</v>
          </cell>
          <cell r="BF79">
            <v>0</v>
          </cell>
          <cell r="BI79">
            <v>71</v>
          </cell>
          <cell r="BJ79" t="str">
            <v>DUKE</v>
          </cell>
          <cell r="BK79" t="str">
            <v>SRSG Rsrv. Deficiency</v>
          </cell>
          <cell r="BP79">
            <v>0</v>
          </cell>
          <cell r="CW79">
            <v>71</v>
          </cell>
          <cell r="CX79" t="str">
            <v>DUKE</v>
          </cell>
          <cell r="CY79" t="str">
            <v>SRSG Rsrv. Deficiency</v>
          </cell>
          <cell r="DD79">
            <v>0</v>
          </cell>
        </row>
        <row r="80">
          <cell r="AO80">
            <v>72</v>
          </cell>
          <cell r="AP80" t="str">
            <v>FARM</v>
          </cell>
          <cell r="AQ80" t="str">
            <v>SRSG Emerg Assist</v>
          </cell>
          <cell r="AV80">
            <v>0</v>
          </cell>
          <cell r="AY80">
            <v>72</v>
          </cell>
          <cell r="AZ80" t="str">
            <v>FARM</v>
          </cell>
          <cell r="BA80" t="str">
            <v>SRSG Emerg Assist</v>
          </cell>
          <cell r="BF80">
            <v>0</v>
          </cell>
          <cell r="BI80">
            <v>72</v>
          </cell>
          <cell r="BJ80" t="str">
            <v>FARM</v>
          </cell>
          <cell r="BK80" t="str">
            <v>SRSG Emerg Assist</v>
          </cell>
          <cell r="BL80">
            <v>5</v>
          </cell>
          <cell r="BM80">
            <v>218</v>
          </cell>
          <cell r="BP80">
            <v>218</v>
          </cell>
          <cell r="CW80">
            <v>72</v>
          </cell>
          <cell r="CX80" t="str">
            <v>FARM</v>
          </cell>
          <cell r="CY80" t="str">
            <v>SRSG Emerg Assist</v>
          </cell>
          <cell r="DD80">
            <v>0</v>
          </cell>
        </row>
        <row r="81">
          <cell r="AO81">
            <v>73</v>
          </cell>
          <cell r="AP81" t="str">
            <v>IID</v>
          </cell>
          <cell r="AQ81" t="str">
            <v>SRSG Emerg Assist</v>
          </cell>
          <cell r="AR81">
            <v>19</v>
          </cell>
          <cell r="AS81">
            <v>989</v>
          </cell>
          <cell r="AV81">
            <v>989</v>
          </cell>
          <cell r="AY81">
            <v>73</v>
          </cell>
          <cell r="AZ81" t="str">
            <v>IID</v>
          </cell>
          <cell r="BA81" t="str">
            <v>SRSG Emerg Assist</v>
          </cell>
          <cell r="BF81">
            <v>0</v>
          </cell>
          <cell r="BI81">
            <v>73</v>
          </cell>
          <cell r="BJ81" t="str">
            <v>IID</v>
          </cell>
          <cell r="BK81" t="str">
            <v>SRSG Emerg Assist</v>
          </cell>
          <cell r="BP81">
            <v>0</v>
          </cell>
          <cell r="CW81">
            <v>73</v>
          </cell>
          <cell r="CX81" t="str">
            <v>IID</v>
          </cell>
          <cell r="CY81" t="str">
            <v>SRSG Emerg Assist</v>
          </cell>
          <cell r="DD81">
            <v>0</v>
          </cell>
        </row>
        <row r="82">
          <cell r="AO82">
            <v>74</v>
          </cell>
          <cell r="AP82" t="str">
            <v>LAC</v>
          </cell>
          <cell r="AQ82" t="str">
            <v>SRSG Emerg Assist</v>
          </cell>
          <cell r="AR82">
            <v>1</v>
          </cell>
          <cell r="AS82">
            <v>50</v>
          </cell>
          <cell r="AV82">
            <v>50</v>
          </cell>
          <cell r="AY82">
            <v>74</v>
          </cell>
          <cell r="AZ82" t="str">
            <v>LAC</v>
          </cell>
          <cell r="BA82" t="str">
            <v>SRSG Emerg Assist</v>
          </cell>
          <cell r="BF82">
            <v>0</v>
          </cell>
          <cell r="BI82">
            <v>74</v>
          </cell>
          <cell r="BJ82" t="str">
            <v>LAC</v>
          </cell>
          <cell r="BK82" t="str">
            <v>SRSG Emerg Assist</v>
          </cell>
          <cell r="BP82">
            <v>0</v>
          </cell>
          <cell r="CW82">
            <v>74</v>
          </cell>
          <cell r="CX82" t="str">
            <v>LAC</v>
          </cell>
          <cell r="CY82" t="str">
            <v>SRSG Emerg Assist</v>
          </cell>
          <cell r="DD82">
            <v>0</v>
          </cell>
        </row>
        <row r="83">
          <cell r="AO83">
            <v>75</v>
          </cell>
          <cell r="AP83" t="str">
            <v>PGR</v>
          </cell>
          <cell r="AQ83" t="str">
            <v>SRSG Emerg Assist</v>
          </cell>
          <cell r="AV83">
            <v>0</v>
          </cell>
          <cell r="AY83">
            <v>75</v>
          </cell>
          <cell r="AZ83" t="str">
            <v>PGR</v>
          </cell>
          <cell r="BA83" t="str">
            <v>SRSG Emerg Assist</v>
          </cell>
          <cell r="BF83">
            <v>0</v>
          </cell>
          <cell r="BI83">
            <v>75</v>
          </cell>
          <cell r="BJ83" t="str">
            <v>PGR</v>
          </cell>
          <cell r="BK83" t="str">
            <v>SRSG Emerg Assist</v>
          </cell>
          <cell r="BP83">
            <v>0</v>
          </cell>
          <cell r="CW83">
            <v>75</v>
          </cell>
          <cell r="CX83" t="str">
            <v>PGR</v>
          </cell>
          <cell r="CY83" t="str">
            <v>SRSG Emerg Assist</v>
          </cell>
          <cell r="CZ83">
            <v>34</v>
          </cell>
          <cell r="DA83">
            <v>1355</v>
          </cell>
          <cell r="DD83">
            <v>1355</v>
          </cell>
        </row>
        <row r="84">
          <cell r="AO84">
            <v>76</v>
          </cell>
          <cell r="AP84" t="str">
            <v>PNM</v>
          </cell>
          <cell r="AQ84" t="str">
            <v>SRSG Emerg Assist</v>
          </cell>
          <cell r="AR84">
            <v>8</v>
          </cell>
          <cell r="AS84">
            <v>309</v>
          </cell>
          <cell r="AV84">
            <v>309</v>
          </cell>
          <cell r="AY84">
            <v>76</v>
          </cell>
          <cell r="AZ84" t="str">
            <v>PNM</v>
          </cell>
          <cell r="BA84" t="str">
            <v>SRSG Emerg Assist</v>
          </cell>
          <cell r="BB84">
            <v>34</v>
          </cell>
          <cell r="BC84">
            <v>1778</v>
          </cell>
          <cell r="BF84">
            <v>1778</v>
          </cell>
          <cell r="BI84">
            <v>76</v>
          </cell>
          <cell r="BJ84" t="str">
            <v>PNM</v>
          </cell>
          <cell r="BK84" t="str">
            <v>SRSG Emerg Assist</v>
          </cell>
          <cell r="BL84">
            <v>37</v>
          </cell>
          <cell r="BM84">
            <v>1492</v>
          </cell>
          <cell r="BP84">
            <v>1492</v>
          </cell>
          <cell r="CW84">
            <v>76</v>
          </cell>
          <cell r="CX84" t="str">
            <v>PNM</v>
          </cell>
          <cell r="CY84" t="str">
            <v>SRSG Emerg Assist</v>
          </cell>
          <cell r="CZ84">
            <v>70</v>
          </cell>
          <cell r="DA84">
            <v>2807</v>
          </cell>
          <cell r="DD84">
            <v>2807</v>
          </cell>
        </row>
        <row r="85">
          <cell r="AO85">
            <v>77</v>
          </cell>
          <cell r="AP85" t="str">
            <v>SRP</v>
          </cell>
          <cell r="AQ85" t="str">
            <v>SRSG Emerg Assist</v>
          </cell>
          <cell r="AR85">
            <v>50</v>
          </cell>
          <cell r="AS85">
            <v>2393</v>
          </cell>
          <cell r="AV85">
            <v>2393</v>
          </cell>
          <cell r="AY85">
            <v>77</v>
          </cell>
          <cell r="AZ85" t="str">
            <v>SRP</v>
          </cell>
          <cell r="BA85" t="str">
            <v>SRSG Emerg Assist</v>
          </cell>
          <cell r="BF85">
            <v>0</v>
          </cell>
          <cell r="BI85">
            <v>77</v>
          </cell>
          <cell r="BJ85" t="str">
            <v>SRP</v>
          </cell>
          <cell r="BK85" t="str">
            <v>SRSG Emerg Assist</v>
          </cell>
          <cell r="BP85">
            <v>0</v>
          </cell>
          <cell r="CW85">
            <v>77</v>
          </cell>
          <cell r="CX85" t="str">
            <v>SRP</v>
          </cell>
          <cell r="CY85" t="str">
            <v>SRSG Emerg Assist</v>
          </cell>
          <cell r="CZ85">
            <v>27</v>
          </cell>
          <cell r="DA85">
            <v>1186</v>
          </cell>
          <cell r="DD85">
            <v>1186</v>
          </cell>
        </row>
        <row r="86">
          <cell r="AO86">
            <v>78</v>
          </cell>
          <cell r="AP86" t="str">
            <v>TEP</v>
          </cell>
          <cell r="AQ86" t="str">
            <v>SRSG Emerg Assist</v>
          </cell>
          <cell r="AV86">
            <v>0</v>
          </cell>
          <cell r="AY86">
            <v>78</v>
          </cell>
          <cell r="AZ86" t="str">
            <v>TEP</v>
          </cell>
          <cell r="BA86" t="str">
            <v>SRSG Emerg Assist</v>
          </cell>
          <cell r="BF86">
            <v>0</v>
          </cell>
          <cell r="BI86">
            <v>78</v>
          </cell>
          <cell r="BJ86" t="str">
            <v>TEP</v>
          </cell>
          <cell r="BK86" t="str">
            <v>SRSG Emerg Assist</v>
          </cell>
          <cell r="BL86">
            <v>8</v>
          </cell>
          <cell r="BM86">
            <v>0</v>
          </cell>
          <cell r="BP86">
            <v>0</v>
          </cell>
          <cell r="CW86">
            <v>78</v>
          </cell>
          <cell r="CX86" t="str">
            <v>TEP</v>
          </cell>
          <cell r="CY86" t="str">
            <v>SRSG Emerg Assist</v>
          </cell>
          <cell r="DD86">
            <v>0</v>
          </cell>
        </row>
        <row r="87">
          <cell r="AO87">
            <v>79</v>
          </cell>
          <cell r="AP87" t="str">
            <v>SUBTOTAL SRSG EMERGENCY ASSIST</v>
          </cell>
          <cell r="AR87">
            <v>171</v>
          </cell>
          <cell r="AS87">
            <v>8154</v>
          </cell>
          <cell r="AT87">
            <v>0</v>
          </cell>
          <cell r="AU87">
            <v>0</v>
          </cell>
          <cell r="AV87">
            <v>8154</v>
          </cell>
          <cell r="AY87">
            <v>79</v>
          </cell>
          <cell r="AZ87" t="str">
            <v>SUBTOTAL SRSG EMERGENCY ASSIST</v>
          </cell>
          <cell r="BB87">
            <v>104</v>
          </cell>
          <cell r="BC87">
            <v>5607</v>
          </cell>
          <cell r="BD87">
            <v>0</v>
          </cell>
          <cell r="BE87">
            <v>0</v>
          </cell>
          <cell r="BF87">
            <v>5607</v>
          </cell>
          <cell r="BI87">
            <v>79</v>
          </cell>
          <cell r="BJ87" t="str">
            <v>SUBTOTAL SRSG EMERGENCY ASSIST</v>
          </cell>
          <cell r="BL87">
            <v>258</v>
          </cell>
          <cell r="BM87">
            <v>10386</v>
          </cell>
          <cell r="BN87">
            <v>0</v>
          </cell>
          <cell r="BO87">
            <v>0</v>
          </cell>
          <cell r="BP87">
            <v>10386</v>
          </cell>
          <cell r="CW87">
            <v>79</v>
          </cell>
          <cell r="CX87" t="str">
            <v>SUBTOTAL SRSG EMERGENCY ASSIST</v>
          </cell>
          <cell r="CZ87">
            <v>202</v>
          </cell>
          <cell r="DA87">
            <v>8384</v>
          </cell>
          <cell r="DB87">
            <v>0</v>
          </cell>
          <cell r="DC87">
            <v>0</v>
          </cell>
          <cell r="DD87">
            <v>8384</v>
          </cell>
        </row>
        <row r="89">
          <cell r="AO89">
            <v>80</v>
          </cell>
          <cell r="AP89" t="str">
            <v>TOTALS</v>
          </cell>
          <cell r="AR89">
            <v>173546</v>
          </cell>
          <cell r="AS89">
            <v>4890292</v>
          </cell>
          <cell r="AT89">
            <v>20284</v>
          </cell>
          <cell r="AU89">
            <v>1317509</v>
          </cell>
          <cell r="AV89">
            <v>6228085</v>
          </cell>
          <cell r="AY89">
            <v>80</v>
          </cell>
          <cell r="AZ89" t="str">
            <v>TOTALS</v>
          </cell>
          <cell r="BB89">
            <v>159930</v>
          </cell>
          <cell r="BC89">
            <v>5494571</v>
          </cell>
          <cell r="BD89">
            <v>0</v>
          </cell>
          <cell r="BE89">
            <v>887409</v>
          </cell>
          <cell r="BF89">
            <v>6381980</v>
          </cell>
          <cell r="BI89">
            <v>80</v>
          </cell>
          <cell r="BJ89" t="str">
            <v>TOTALS</v>
          </cell>
          <cell r="BL89">
            <v>156422</v>
          </cell>
          <cell r="BM89">
            <v>5809571</v>
          </cell>
          <cell r="BN89">
            <v>77</v>
          </cell>
          <cell r="BO89">
            <v>1786992</v>
          </cell>
          <cell r="BP89">
            <v>7596640</v>
          </cell>
          <cell r="CW89">
            <v>80</v>
          </cell>
          <cell r="CX89" t="str">
            <v>TOTALS</v>
          </cell>
          <cell r="CZ89">
            <v>139265</v>
          </cell>
          <cell r="DA89">
            <v>4223920</v>
          </cell>
          <cell r="DB89">
            <v>0</v>
          </cell>
          <cell r="DC89">
            <v>660216</v>
          </cell>
          <cell r="DD89">
            <v>4884136</v>
          </cell>
        </row>
        <row r="91">
          <cell r="AP91" t="str">
            <v xml:space="preserve">PURCHASED POWER - OUT SUMMARY   </v>
          </cell>
          <cell r="AZ91" t="str">
            <v xml:space="preserve">PURCHASED POWER - OUT SUMMARY   </v>
          </cell>
          <cell r="BJ91" t="str">
            <v xml:space="preserve">PURCHASED POWER - OUT SUMMARY   </v>
          </cell>
          <cell r="CX91" t="str">
            <v xml:space="preserve">PURCHASED POWER - OUT SUMMARY   </v>
          </cell>
        </row>
        <row r="92">
          <cell r="AO92">
            <v>81</v>
          </cell>
          <cell r="AP92" t="str">
            <v>FUEL &amp; TRANSMISSION AMOUNT</v>
          </cell>
          <cell r="AV92">
            <v>4910576</v>
          </cell>
          <cell r="AY92">
            <v>81</v>
          </cell>
          <cell r="AZ92" t="str">
            <v>FUEL &amp; TRANSMISSION AMOUNT</v>
          </cell>
          <cell r="BF92">
            <v>5494571</v>
          </cell>
          <cell r="BI92">
            <v>81</v>
          </cell>
          <cell r="BJ92" t="str">
            <v>FUEL &amp; TRANSMISSION AMOUNT</v>
          </cell>
          <cell r="BP92">
            <v>5809648</v>
          </cell>
          <cell r="CW92">
            <v>81</v>
          </cell>
          <cell r="CX92" t="str">
            <v>FUEL &amp; TRANSMISSION AMOUNT</v>
          </cell>
          <cell r="DD92">
            <v>4223920</v>
          </cell>
        </row>
        <row r="93">
          <cell r="AO93">
            <v>82</v>
          </cell>
          <cell r="AP93" t="str">
            <v>FUEL CREDIT (MARGIN X 50%)</v>
          </cell>
          <cell r="AV93">
            <v>658755</v>
          </cell>
          <cell r="AY93">
            <v>82</v>
          </cell>
          <cell r="AZ93" t="str">
            <v>FUEL CREDIT (MARGIN X 50%)</v>
          </cell>
          <cell r="BF93">
            <v>443705</v>
          </cell>
          <cell r="BI93">
            <v>82</v>
          </cell>
          <cell r="BJ93" t="str">
            <v>FUEL CREDIT (MARGIN X 50%)</v>
          </cell>
          <cell r="BP93">
            <v>893496</v>
          </cell>
          <cell r="CW93">
            <v>82</v>
          </cell>
          <cell r="CX93" t="str">
            <v>FUEL CREDIT (MARGIN X 50%)</v>
          </cell>
          <cell r="DD93">
            <v>330108</v>
          </cell>
        </row>
        <row r="94">
          <cell r="AO94">
            <v>83</v>
          </cell>
          <cell r="AP94" t="str">
            <v>EPE CREDIT (MARGIN X 50%)</v>
          </cell>
          <cell r="AV94">
            <v>658754</v>
          </cell>
          <cell r="AY94">
            <v>83</v>
          </cell>
          <cell r="AZ94" t="str">
            <v>EPE CREDIT (MARGIN X 50%)</v>
          </cell>
          <cell r="BF94">
            <v>443704</v>
          </cell>
          <cell r="BI94">
            <v>83</v>
          </cell>
          <cell r="BJ94" t="str">
            <v>EPE CREDIT (MARGIN X 50%)</v>
          </cell>
          <cell r="BP94">
            <v>893496</v>
          </cell>
          <cell r="CW94">
            <v>83</v>
          </cell>
          <cell r="CX94" t="str">
            <v>EPE CREDIT (MARGIN X 50%)</v>
          </cell>
          <cell r="DD94">
            <v>330108</v>
          </cell>
        </row>
        <row r="95">
          <cell r="AO95">
            <v>84</v>
          </cell>
          <cell r="AP95" t="str">
            <v>TOTAL PURCHASED POWER OUT</v>
          </cell>
          <cell r="AV95">
            <v>6228085</v>
          </cell>
          <cell r="AY95">
            <v>84</v>
          </cell>
          <cell r="AZ95" t="str">
            <v>TOTAL PURCHASED POWER OUT</v>
          </cell>
          <cell r="BF95">
            <v>6381980</v>
          </cell>
          <cell r="BI95">
            <v>84</v>
          </cell>
          <cell r="BJ95" t="str">
            <v>TOTAL PURCHASED POWER OUT</v>
          </cell>
          <cell r="BP95">
            <v>7596640</v>
          </cell>
          <cell r="CW95">
            <v>84</v>
          </cell>
          <cell r="CX95" t="str">
            <v>TOTAL PURCHASED POWER OUT</v>
          </cell>
          <cell r="DD95">
            <v>4884136</v>
          </cell>
        </row>
        <row r="97">
          <cell r="AO97">
            <v>85</v>
          </cell>
          <cell r="AP97" t="str">
            <v>TEXAS RECONCILABLE PURCHASED POWER - OUT (L81 + L82)</v>
          </cell>
          <cell r="AV97">
            <v>5569331</v>
          </cell>
          <cell r="AY97">
            <v>85</v>
          </cell>
          <cell r="AZ97" t="str">
            <v>TEXAS RECONCILABLE PURCHASED POWER - OUT (L81 + L82)</v>
          </cell>
          <cell r="BF97">
            <v>5938276</v>
          </cell>
          <cell r="BI97">
            <v>85</v>
          </cell>
          <cell r="BJ97" t="str">
            <v>TEXAS RECONCILABLE PURCHASED POWER - OUT (L81 + L82)</v>
          </cell>
          <cell r="BP97">
            <v>6703144</v>
          </cell>
          <cell r="CW97">
            <v>85</v>
          </cell>
          <cell r="CX97" t="str">
            <v>TEXAS RECONCILABLE PURCHASED POWER - OUT (L81 + L82)</v>
          </cell>
          <cell r="DD97">
            <v>4554028</v>
          </cell>
        </row>
        <row r="98">
          <cell r="BJ98" t="str">
            <v>*  Not picked up by Financial Accounting</v>
          </cell>
        </row>
        <row r="100">
          <cell r="AP100" t="str">
            <v xml:space="preserve">PURCHASED POWER - IN  (1)   </v>
          </cell>
          <cell r="AZ100" t="str">
            <v xml:space="preserve">PURCHASED POWER - IN  (1)   </v>
          </cell>
          <cell r="BJ100" t="str">
            <v xml:space="preserve">PURCHASED POWER - IN  (1)   </v>
          </cell>
          <cell r="CX100" t="str">
            <v xml:space="preserve">PURCHASED POWER - IN  (1)   </v>
          </cell>
        </row>
        <row r="101">
          <cell r="AO101" t="str">
            <v>LINE</v>
          </cell>
          <cell r="AP101" t="str">
            <v>SELLER</v>
          </cell>
          <cell r="AQ101" t="str">
            <v>TYPE</v>
          </cell>
          <cell r="AR101" t="str">
            <v>MWH</v>
          </cell>
          <cell r="AS101" t="str">
            <v>PP  COST</v>
          </cell>
          <cell r="AY101" t="str">
            <v>LINE</v>
          </cell>
          <cell r="AZ101" t="str">
            <v>SELLER</v>
          </cell>
          <cell r="BA101" t="str">
            <v>TYPE</v>
          </cell>
          <cell r="BB101" t="str">
            <v>MWH</v>
          </cell>
          <cell r="BC101" t="str">
            <v>PP  COST</v>
          </cell>
          <cell r="BI101" t="str">
            <v>LINE</v>
          </cell>
          <cell r="BJ101" t="str">
            <v>SELLER</v>
          </cell>
          <cell r="BK101" t="str">
            <v>TYPE</v>
          </cell>
          <cell r="BL101" t="str">
            <v>MWH</v>
          </cell>
          <cell r="BM101" t="str">
            <v>PP  COST</v>
          </cell>
          <cell r="CW101" t="str">
            <v>LINE</v>
          </cell>
          <cell r="CX101" t="str">
            <v>SELLER</v>
          </cell>
          <cell r="CY101" t="str">
            <v>TYPE</v>
          </cell>
          <cell r="CZ101" t="str">
            <v>MWH</v>
          </cell>
          <cell r="DA101" t="str">
            <v>PP  COST</v>
          </cell>
        </row>
        <row r="102">
          <cell r="AO102">
            <v>86</v>
          </cell>
          <cell r="AP102" t="str">
            <v>AEP</v>
          </cell>
          <cell r="AQ102" t="str">
            <v>Firm2</v>
          </cell>
          <cell r="AR102">
            <v>800</v>
          </cell>
          <cell r="AS102">
            <v>18100</v>
          </cell>
          <cell r="AY102">
            <v>86</v>
          </cell>
          <cell r="AZ102" t="str">
            <v>AEP</v>
          </cell>
          <cell r="BA102" t="str">
            <v>Firm2</v>
          </cell>
          <cell r="BB102">
            <v>440</v>
          </cell>
          <cell r="BC102">
            <v>6020</v>
          </cell>
          <cell r="BI102">
            <v>86</v>
          </cell>
          <cell r="BJ102" t="str">
            <v>AEP</v>
          </cell>
          <cell r="BK102" t="str">
            <v>Firm2</v>
          </cell>
          <cell r="BL102">
            <v>1755</v>
          </cell>
          <cell r="BM102">
            <v>102865</v>
          </cell>
          <cell r="CW102">
            <v>86</v>
          </cell>
          <cell r="CX102" t="str">
            <v>AEP</v>
          </cell>
          <cell r="CY102" t="str">
            <v>Firm2</v>
          </cell>
          <cell r="CZ102">
            <v>4600</v>
          </cell>
          <cell r="DA102">
            <v>140103</v>
          </cell>
        </row>
        <row r="103">
          <cell r="AO103">
            <v>87</v>
          </cell>
          <cell r="AP103" t="str">
            <v>AEPCO</v>
          </cell>
          <cell r="AQ103" t="str">
            <v>Firm2</v>
          </cell>
          <cell r="AY103">
            <v>87</v>
          </cell>
          <cell r="AZ103" t="str">
            <v>AEPCO</v>
          </cell>
          <cell r="BA103" t="str">
            <v>Firm2</v>
          </cell>
          <cell r="BI103">
            <v>87</v>
          </cell>
          <cell r="BJ103" t="str">
            <v>AEPCO</v>
          </cell>
          <cell r="BK103" t="str">
            <v>Firm2</v>
          </cell>
          <cell r="CW103">
            <v>87</v>
          </cell>
          <cell r="CX103" t="str">
            <v>AEPCO</v>
          </cell>
          <cell r="CY103" t="str">
            <v>Firm2</v>
          </cell>
        </row>
        <row r="104">
          <cell r="AO104">
            <v>88</v>
          </cell>
          <cell r="AP104" t="str">
            <v>APS</v>
          </cell>
          <cell r="AQ104" t="str">
            <v>Firm2</v>
          </cell>
          <cell r="AR104">
            <v>18517</v>
          </cell>
          <cell r="AS104">
            <v>963110</v>
          </cell>
          <cell r="AY104">
            <v>88</v>
          </cell>
          <cell r="AZ104" t="str">
            <v>APS</v>
          </cell>
          <cell r="BA104" t="str">
            <v>Firm2</v>
          </cell>
          <cell r="BB104">
            <v>9495</v>
          </cell>
          <cell r="BC104">
            <v>517455</v>
          </cell>
          <cell r="BI104">
            <v>88</v>
          </cell>
          <cell r="BJ104" t="str">
            <v>APS</v>
          </cell>
          <cell r="BK104" t="str">
            <v>Firm2</v>
          </cell>
          <cell r="BL104">
            <v>3800</v>
          </cell>
          <cell r="BM104">
            <v>190100</v>
          </cell>
          <cell r="CW104">
            <v>88</v>
          </cell>
          <cell r="CX104" t="str">
            <v>APS</v>
          </cell>
          <cell r="CY104" t="str">
            <v>Firm2</v>
          </cell>
          <cell r="CZ104">
            <v>36065</v>
          </cell>
          <cell r="DA104">
            <v>1460384</v>
          </cell>
        </row>
        <row r="105">
          <cell r="AO105">
            <v>89</v>
          </cell>
          <cell r="AP105" t="str">
            <v>BP ENERGY</v>
          </cell>
          <cell r="AQ105" t="str">
            <v>Firm2</v>
          </cell>
          <cell r="AY105">
            <v>89</v>
          </cell>
          <cell r="AZ105" t="str">
            <v>BP ENERGY</v>
          </cell>
          <cell r="BA105" t="str">
            <v>Firm2</v>
          </cell>
          <cell r="BI105">
            <v>89</v>
          </cell>
          <cell r="BJ105" t="str">
            <v>BP ENERGY</v>
          </cell>
          <cell r="BK105" t="str">
            <v>Firm2</v>
          </cell>
          <cell r="CW105">
            <v>89</v>
          </cell>
          <cell r="CX105" t="str">
            <v>BP ENERGY</v>
          </cell>
          <cell r="CY105" t="str">
            <v>Firm2</v>
          </cell>
        </row>
        <row r="106">
          <cell r="AO106">
            <v>90</v>
          </cell>
          <cell r="AP106" t="str">
            <v>BURBANK</v>
          </cell>
          <cell r="AQ106" t="str">
            <v>Firm2</v>
          </cell>
          <cell r="AY106">
            <v>90</v>
          </cell>
          <cell r="AZ106" t="str">
            <v>BURBANK</v>
          </cell>
          <cell r="BA106" t="str">
            <v>Firm2</v>
          </cell>
          <cell r="BI106">
            <v>90</v>
          </cell>
          <cell r="BJ106" t="str">
            <v>BURBANK</v>
          </cell>
          <cell r="BK106" t="str">
            <v>Firm2</v>
          </cell>
          <cell r="CW106">
            <v>90</v>
          </cell>
          <cell r="CX106" t="str">
            <v>BURBANK</v>
          </cell>
          <cell r="CY106" t="str">
            <v>Firm2</v>
          </cell>
          <cell r="CZ106">
            <v>2400</v>
          </cell>
          <cell r="DA106">
            <v>87500</v>
          </cell>
        </row>
        <row r="107">
          <cell r="AO107">
            <v>91</v>
          </cell>
          <cell r="AP107" t="str">
            <v>CALPINE</v>
          </cell>
          <cell r="AQ107" t="str">
            <v>Firm2</v>
          </cell>
          <cell r="AR107">
            <v>94</v>
          </cell>
          <cell r="AS107">
            <v>3537</v>
          </cell>
          <cell r="AY107">
            <v>91</v>
          </cell>
          <cell r="AZ107" t="str">
            <v>CALPINE</v>
          </cell>
          <cell r="BA107" t="str">
            <v>Firm2</v>
          </cell>
          <cell r="BB107">
            <v>144</v>
          </cell>
          <cell r="BC107">
            <v>5470</v>
          </cell>
          <cell r="BI107">
            <v>91</v>
          </cell>
          <cell r="BJ107" t="str">
            <v>CALPINE</v>
          </cell>
          <cell r="BK107" t="str">
            <v>Firm2</v>
          </cell>
          <cell r="CW107">
            <v>91</v>
          </cell>
          <cell r="CX107" t="str">
            <v>CALPINE</v>
          </cell>
          <cell r="CY107" t="str">
            <v>Firm2</v>
          </cell>
          <cell r="CZ107">
            <v>20</v>
          </cell>
          <cell r="DA107">
            <v>740</v>
          </cell>
        </row>
        <row r="108">
          <cell r="AO108">
            <v>92</v>
          </cell>
          <cell r="AP108" t="str">
            <v>CARGILL</v>
          </cell>
          <cell r="AQ108" t="str">
            <v>Firm2</v>
          </cell>
          <cell r="AR108">
            <v>1200</v>
          </cell>
          <cell r="AS108">
            <v>55800</v>
          </cell>
          <cell r="AY108">
            <v>92</v>
          </cell>
          <cell r="AZ108" t="str">
            <v>CARGILL</v>
          </cell>
          <cell r="BA108" t="str">
            <v>Firm2</v>
          </cell>
          <cell r="BB108">
            <v>8050</v>
          </cell>
          <cell r="BC108">
            <v>427500</v>
          </cell>
          <cell r="BI108">
            <v>92</v>
          </cell>
          <cell r="BJ108" t="str">
            <v>CARGILL</v>
          </cell>
          <cell r="BK108" t="str">
            <v>Firm2</v>
          </cell>
          <cell r="BL108">
            <v>400</v>
          </cell>
          <cell r="BM108">
            <v>21200</v>
          </cell>
          <cell r="CW108">
            <v>92</v>
          </cell>
          <cell r="CX108" t="str">
            <v>CARGILL</v>
          </cell>
          <cell r="CY108" t="str">
            <v>Firm2</v>
          </cell>
          <cell r="CZ108">
            <v>4560</v>
          </cell>
          <cell r="DA108">
            <v>160620</v>
          </cell>
        </row>
        <row r="109">
          <cell r="AO109">
            <v>93</v>
          </cell>
          <cell r="AP109" t="str">
            <v>CONSTELLATION</v>
          </cell>
          <cell r="AQ109" t="str">
            <v>Firm2</v>
          </cell>
          <cell r="AY109">
            <v>93</v>
          </cell>
          <cell r="AZ109" t="str">
            <v>CONSTELLATION</v>
          </cell>
          <cell r="BA109" t="str">
            <v>Firm2</v>
          </cell>
          <cell r="BB109">
            <v>160</v>
          </cell>
          <cell r="BC109">
            <v>7760</v>
          </cell>
          <cell r="BI109">
            <v>93</v>
          </cell>
          <cell r="BJ109" t="str">
            <v>CONSTELLATION</v>
          </cell>
          <cell r="BK109" t="str">
            <v>Firm2</v>
          </cell>
          <cell r="CW109">
            <v>93</v>
          </cell>
          <cell r="CX109" t="str">
            <v>CONSTELLATION</v>
          </cell>
          <cell r="CY109" t="str">
            <v>Firm2</v>
          </cell>
        </row>
        <row r="110">
          <cell r="AO110">
            <v>94</v>
          </cell>
          <cell r="AP110" t="str">
            <v>CONOCO</v>
          </cell>
          <cell r="AQ110" t="str">
            <v>Firm2</v>
          </cell>
          <cell r="AY110">
            <v>94</v>
          </cell>
          <cell r="AZ110" t="str">
            <v>CONOCO</v>
          </cell>
          <cell r="BA110" t="str">
            <v>Firm2</v>
          </cell>
          <cell r="BB110">
            <v>4</v>
          </cell>
          <cell r="BC110">
            <v>92</v>
          </cell>
          <cell r="BI110">
            <v>94</v>
          </cell>
          <cell r="BJ110" t="str">
            <v>CONOCO</v>
          </cell>
          <cell r="BK110" t="str">
            <v>Firm2</v>
          </cell>
          <cell r="BL110">
            <v>200</v>
          </cell>
          <cell r="BM110">
            <v>13500</v>
          </cell>
          <cell r="CW110">
            <v>94</v>
          </cell>
          <cell r="CX110" t="str">
            <v>CONOCO</v>
          </cell>
          <cell r="CY110" t="str">
            <v>Firm2</v>
          </cell>
          <cell r="CZ110">
            <v>725</v>
          </cell>
          <cell r="DA110">
            <v>21805</v>
          </cell>
        </row>
        <row r="111">
          <cell r="AO111">
            <v>95</v>
          </cell>
          <cell r="AP111" t="str">
            <v>CORAL</v>
          </cell>
          <cell r="AQ111" t="str">
            <v>Firm2</v>
          </cell>
          <cell r="AR111">
            <v>47</v>
          </cell>
          <cell r="AS111">
            <v>1470</v>
          </cell>
          <cell r="AY111">
            <v>95</v>
          </cell>
          <cell r="AZ111" t="str">
            <v>CORAL</v>
          </cell>
          <cell r="BA111" t="str">
            <v>Firm2</v>
          </cell>
          <cell r="BB111">
            <v>550</v>
          </cell>
          <cell r="BC111">
            <v>32350</v>
          </cell>
          <cell r="BI111">
            <v>95</v>
          </cell>
          <cell r="BJ111" t="str">
            <v>CORAL</v>
          </cell>
          <cell r="BK111" t="str">
            <v>Firm2</v>
          </cell>
          <cell r="BL111">
            <v>800</v>
          </cell>
          <cell r="BM111">
            <v>36650</v>
          </cell>
          <cell r="CW111">
            <v>95</v>
          </cell>
          <cell r="CX111" t="str">
            <v>CORAL</v>
          </cell>
          <cell r="CY111" t="str">
            <v>Firm2</v>
          </cell>
          <cell r="CZ111">
            <v>400</v>
          </cell>
          <cell r="DA111">
            <v>14400</v>
          </cell>
        </row>
        <row r="112">
          <cell r="AO112">
            <v>96</v>
          </cell>
          <cell r="AP112" t="str">
            <v>DUKE</v>
          </cell>
          <cell r="AQ112" t="str">
            <v>Firm2</v>
          </cell>
          <cell r="AY112">
            <v>96</v>
          </cell>
          <cell r="AZ112" t="str">
            <v>DUKE</v>
          </cell>
          <cell r="BA112" t="str">
            <v>Firm2</v>
          </cell>
          <cell r="BI112">
            <v>96</v>
          </cell>
          <cell r="BJ112" t="str">
            <v>DUKE</v>
          </cell>
          <cell r="BK112" t="str">
            <v>Firm2</v>
          </cell>
          <cell r="CW112">
            <v>96</v>
          </cell>
          <cell r="CX112" t="str">
            <v>DUKE</v>
          </cell>
          <cell r="CY112" t="str">
            <v>Firm2</v>
          </cell>
        </row>
        <row r="113">
          <cell r="AO113">
            <v>97</v>
          </cell>
          <cell r="AP113" t="str">
            <v>ENRON</v>
          </cell>
          <cell r="AQ113" t="str">
            <v>Firm2</v>
          </cell>
          <cell r="AY113">
            <v>97</v>
          </cell>
          <cell r="AZ113" t="str">
            <v>ENRON</v>
          </cell>
          <cell r="BA113" t="str">
            <v>Firm2</v>
          </cell>
          <cell r="BI113">
            <v>97</v>
          </cell>
          <cell r="BJ113" t="str">
            <v>ENRON</v>
          </cell>
          <cell r="BK113" t="str">
            <v>Firm2</v>
          </cell>
          <cell r="CW113">
            <v>97</v>
          </cell>
          <cell r="CX113" t="str">
            <v>ENRON</v>
          </cell>
          <cell r="CY113" t="str">
            <v>Firm2</v>
          </cell>
        </row>
        <row r="114">
          <cell r="AO114">
            <v>98</v>
          </cell>
          <cell r="AP114" t="str">
            <v>IDACORP</v>
          </cell>
          <cell r="AQ114" t="str">
            <v>Firm2</v>
          </cell>
          <cell r="AY114">
            <v>98</v>
          </cell>
          <cell r="AZ114" t="str">
            <v>IDACORP</v>
          </cell>
          <cell r="BA114" t="str">
            <v>Firm2</v>
          </cell>
          <cell r="BI114">
            <v>98</v>
          </cell>
          <cell r="BJ114" t="str">
            <v>IDACORP</v>
          </cell>
          <cell r="BK114" t="str">
            <v>Firm2</v>
          </cell>
          <cell r="CW114">
            <v>98</v>
          </cell>
          <cell r="CX114" t="str">
            <v>IDACORP</v>
          </cell>
          <cell r="CY114" t="str">
            <v>Firm2</v>
          </cell>
        </row>
        <row r="115">
          <cell r="AO115">
            <v>99</v>
          </cell>
          <cell r="AP115" t="str">
            <v>LADWP</v>
          </cell>
          <cell r="AQ115" t="str">
            <v>Firm2</v>
          </cell>
          <cell r="AY115">
            <v>99</v>
          </cell>
          <cell r="AZ115" t="str">
            <v>LADWP</v>
          </cell>
          <cell r="BA115" t="str">
            <v>Firm2</v>
          </cell>
          <cell r="BB115">
            <v>210</v>
          </cell>
          <cell r="BC115">
            <v>16715</v>
          </cell>
          <cell r="BI115">
            <v>99</v>
          </cell>
          <cell r="BJ115" t="str">
            <v>LADWP</v>
          </cell>
          <cell r="BK115" t="str">
            <v>Firm2</v>
          </cell>
          <cell r="BL115">
            <v>980</v>
          </cell>
          <cell r="BM115">
            <v>62900</v>
          </cell>
          <cell r="CW115">
            <v>99</v>
          </cell>
          <cell r="CX115" t="str">
            <v>LADWP</v>
          </cell>
          <cell r="CY115" t="str">
            <v>Firm2</v>
          </cell>
        </row>
        <row r="116">
          <cell r="AO116">
            <v>100</v>
          </cell>
          <cell r="AP116" t="str">
            <v>MIECO</v>
          </cell>
          <cell r="AQ116" t="str">
            <v>Firm2</v>
          </cell>
          <cell r="AY116">
            <v>100</v>
          </cell>
          <cell r="AZ116" t="str">
            <v>MIECO</v>
          </cell>
          <cell r="BA116" t="str">
            <v>Firm2</v>
          </cell>
          <cell r="BI116">
            <v>100</v>
          </cell>
          <cell r="BJ116" t="str">
            <v>MIECO</v>
          </cell>
          <cell r="BK116" t="str">
            <v>Firm2</v>
          </cell>
          <cell r="CW116">
            <v>100</v>
          </cell>
          <cell r="CX116" t="str">
            <v>MIECO</v>
          </cell>
          <cell r="CY116" t="str">
            <v>Firm2</v>
          </cell>
        </row>
        <row r="117">
          <cell r="AO117">
            <v>101</v>
          </cell>
          <cell r="AP117" t="str">
            <v>MIRANT</v>
          </cell>
          <cell r="AQ117" t="str">
            <v>Firm2</v>
          </cell>
          <cell r="AR117">
            <v>500</v>
          </cell>
          <cell r="AS117">
            <v>16500</v>
          </cell>
          <cell r="AY117">
            <v>101</v>
          </cell>
          <cell r="AZ117" t="str">
            <v>MIRANT</v>
          </cell>
          <cell r="BA117" t="str">
            <v>Firm2</v>
          </cell>
          <cell r="BB117">
            <v>50</v>
          </cell>
          <cell r="BC117">
            <v>1750</v>
          </cell>
          <cell r="BI117">
            <v>101</v>
          </cell>
          <cell r="BJ117" t="str">
            <v>MIRANT</v>
          </cell>
          <cell r="BK117" t="str">
            <v>Firm2</v>
          </cell>
          <cell r="CW117">
            <v>101</v>
          </cell>
          <cell r="CX117" t="str">
            <v>MIRANT</v>
          </cell>
          <cell r="CY117" t="str">
            <v>Firm2</v>
          </cell>
        </row>
        <row r="118">
          <cell r="AO118">
            <v>102</v>
          </cell>
          <cell r="AP118" t="str">
            <v>MORGAN</v>
          </cell>
          <cell r="AQ118" t="str">
            <v>Firm2</v>
          </cell>
          <cell r="AR118">
            <v>18816</v>
          </cell>
          <cell r="AS118">
            <v>701036</v>
          </cell>
          <cell r="AY118">
            <v>102</v>
          </cell>
          <cell r="AZ118" t="str">
            <v>MORGAN</v>
          </cell>
          <cell r="BA118" t="str">
            <v>Firm2</v>
          </cell>
          <cell r="BB118">
            <v>16360</v>
          </cell>
          <cell r="BC118">
            <v>805660</v>
          </cell>
          <cell r="BI118">
            <v>102</v>
          </cell>
          <cell r="BJ118" t="str">
            <v>MORGAN</v>
          </cell>
          <cell r="BK118" t="str">
            <v>Firm2</v>
          </cell>
          <cell r="BL118">
            <v>7232</v>
          </cell>
          <cell r="BM118">
            <v>408002</v>
          </cell>
          <cell r="CW118">
            <v>102</v>
          </cell>
          <cell r="CX118" t="str">
            <v>MORGAN</v>
          </cell>
          <cell r="CY118" t="str">
            <v>Firm2</v>
          </cell>
          <cell r="CZ118">
            <v>6520</v>
          </cell>
          <cell r="DA118">
            <v>229591</v>
          </cell>
        </row>
        <row r="119">
          <cell r="AO119">
            <v>103</v>
          </cell>
          <cell r="AP119" t="str">
            <v>PACIFICORP</v>
          </cell>
          <cell r="AQ119" t="str">
            <v>Firm2</v>
          </cell>
          <cell r="AY119">
            <v>103</v>
          </cell>
          <cell r="AZ119" t="str">
            <v>PACIFICORP</v>
          </cell>
          <cell r="BA119" t="str">
            <v>Firm2</v>
          </cell>
          <cell r="BI119">
            <v>103</v>
          </cell>
          <cell r="BJ119" t="str">
            <v>PACIFICORP</v>
          </cell>
          <cell r="BK119" t="str">
            <v>Firm2</v>
          </cell>
          <cell r="CW119">
            <v>103</v>
          </cell>
          <cell r="CX119" t="str">
            <v>PACIFICORP</v>
          </cell>
          <cell r="CY119" t="str">
            <v>Firm2</v>
          </cell>
          <cell r="CZ119">
            <v>400</v>
          </cell>
          <cell r="DA119">
            <v>15100</v>
          </cell>
        </row>
        <row r="120">
          <cell r="AO120">
            <v>104</v>
          </cell>
          <cell r="AP120" t="str">
            <v>PNM</v>
          </cell>
          <cell r="AQ120" t="str">
            <v>Firm2</v>
          </cell>
          <cell r="AR120">
            <v>15501</v>
          </cell>
          <cell r="AS120">
            <v>730122</v>
          </cell>
          <cell r="AY120">
            <v>104</v>
          </cell>
          <cell r="AZ120" t="str">
            <v>PNM</v>
          </cell>
          <cell r="BA120" t="str">
            <v>Firm2</v>
          </cell>
          <cell r="BB120">
            <v>16750</v>
          </cell>
          <cell r="BC120">
            <v>871858</v>
          </cell>
          <cell r="BI120">
            <v>104</v>
          </cell>
          <cell r="BJ120" t="str">
            <v>PNM</v>
          </cell>
          <cell r="BK120" t="str">
            <v>Firm2</v>
          </cell>
          <cell r="BL120">
            <v>22722</v>
          </cell>
          <cell r="BM120">
            <v>1387746</v>
          </cell>
          <cell r="CW120">
            <v>104</v>
          </cell>
          <cell r="CX120" t="str">
            <v>PNM</v>
          </cell>
          <cell r="CY120" t="str">
            <v>Firm2</v>
          </cell>
          <cell r="CZ120">
            <v>7115</v>
          </cell>
          <cell r="DA120">
            <v>253260</v>
          </cell>
        </row>
        <row r="121">
          <cell r="AO121">
            <v>105</v>
          </cell>
          <cell r="AP121" t="str">
            <v>POWERX</v>
          </cell>
          <cell r="AQ121" t="str">
            <v>Firm2</v>
          </cell>
          <cell r="AR121">
            <v>91</v>
          </cell>
          <cell r="AS121">
            <v>5915</v>
          </cell>
          <cell r="AY121">
            <v>105</v>
          </cell>
          <cell r="AZ121" t="str">
            <v>POWERX</v>
          </cell>
          <cell r="BA121" t="str">
            <v>Firm2</v>
          </cell>
          <cell r="BI121">
            <v>105</v>
          </cell>
          <cell r="BJ121" t="str">
            <v>POWERX</v>
          </cell>
          <cell r="BK121" t="str">
            <v>Firm2</v>
          </cell>
          <cell r="BL121">
            <v>15</v>
          </cell>
          <cell r="BM121">
            <v>1125</v>
          </cell>
          <cell r="CW121">
            <v>105</v>
          </cell>
          <cell r="CX121" t="str">
            <v>POWERX</v>
          </cell>
          <cell r="CY121" t="str">
            <v>Firm2</v>
          </cell>
        </row>
        <row r="122">
          <cell r="AO122">
            <v>106</v>
          </cell>
          <cell r="AP122" t="str">
            <v>PPM</v>
          </cell>
          <cell r="AQ122" t="str">
            <v>Firm2</v>
          </cell>
          <cell r="AR122">
            <v>220</v>
          </cell>
          <cell r="AS122">
            <v>9460</v>
          </cell>
          <cell r="AY122">
            <v>106</v>
          </cell>
          <cell r="AZ122" t="str">
            <v>PPM</v>
          </cell>
          <cell r="BA122" t="str">
            <v>Firm2</v>
          </cell>
          <cell r="BB122">
            <v>1170</v>
          </cell>
          <cell r="BC122">
            <v>48530</v>
          </cell>
          <cell r="BI122">
            <v>106</v>
          </cell>
          <cell r="BJ122" t="str">
            <v>PPM</v>
          </cell>
          <cell r="BK122" t="str">
            <v>Firm2</v>
          </cell>
          <cell r="BL122">
            <v>900</v>
          </cell>
          <cell r="BM122">
            <v>57200</v>
          </cell>
          <cell r="CW122">
            <v>106</v>
          </cell>
          <cell r="CX122" t="str">
            <v>PPM</v>
          </cell>
          <cell r="CY122" t="str">
            <v>Firm2</v>
          </cell>
        </row>
        <row r="123">
          <cell r="AO123">
            <v>107</v>
          </cell>
          <cell r="AP123" t="str">
            <v>PSCO</v>
          </cell>
          <cell r="AQ123" t="str">
            <v>Firm2</v>
          </cell>
          <cell r="AR123">
            <v>160</v>
          </cell>
          <cell r="AS123">
            <v>7200</v>
          </cell>
          <cell r="AY123">
            <v>107</v>
          </cell>
          <cell r="AZ123" t="str">
            <v>PSCO</v>
          </cell>
          <cell r="BA123" t="str">
            <v>Firm2</v>
          </cell>
          <cell r="BB123">
            <v>1000</v>
          </cell>
          <cell r="BC123">
            <v>21200</v>
          </cell>
          <cell r="BI123">
            <v>107</v>
          </cell>
          <cell r="BJ123" t="str">
            <v>PSCO</v>
          </cell>
          <cell r="BK123" t="str">
            <v>Firm2</v>
          </cell>
          <cell r="BL123">
            <v>400</v>
          </cell>
          <cell r="BM123">
            <v>12400</v>
          </cell>
          <cell r="CW123">
            <v>107</v>
          </cell>
          <cell r="CX123" t="str">
            <v>PSCO</v>
          </cell>
          <cell r="CY123" t="str">
            <v>Firm2</v>
          </cell>
        </row>
        <row r="124">
          <cell r="AO124">
            <v>108</v>
          </cell>
          <cell r="AP124" t="str">
            <v>SCE</v>
          </cell>
          <cell r="AQ124" t="str">
            <v>Firm2</v>
          </cell>
          <cell r="AY124">
            <v>108</v>
          </cell>
          <cell r="AZ124" t="str">
            <v>SCE</v>
          </cell>
          <cell r="BA124" t="str">
            <v>Firm2</v>
          </cell>
          <cell r="BI124">
            <v>108</v>
          </cell>
          <cell r="BJ124" t="str">
            <v>SCE</v>
          </cell>
          <cell r="BK124" t="str">
            <v>Firm2</v>
          </cell>
          <cell r="CW124">
            <v>108</v>
          </cell>
          <cell r="CX124" t="str">
            <v>SCE</v>
          </cell>
          <cell r="CY124" t="str">
            <v>Firm2</v>
          </cell>
        </row>
        <row r="125">
          <cell r="AO125">
            <v>109</v>
          </cell>
          <cell r="AP125" t="str">
            <v>SEMPRA</v>
          </cell>
          <cell r="AQ125" t="str">
            <v>Firm2</v>
          </cell>
          <cell r="AR125">
            <v>621</v>
          </cell>
          <cell r="AS125">
            <v>25895</v>
          </cell>
          <cell r="AY125">
            <v>109</v>
          </cell>
          <cell r="AZ125" t="str">
            <v>SEMPRA</v>
          </cell>
          <cell r="BA125" t="str">
            <v>Firm2</v>
          </cell>
          <cell r="BB125">
            <v>1534</v>
          </cell>
          <cell r="BC125">
            <v>80235</v>
          </cell>
          <cell r="BI125">
            <v>109</v>
          </cell>
          <cell r="BJ125" t="str">
            <v>SEMPRA</v>
          </cell>
          <cell r="BK125" t="str">
            <v>Firm2</v>
          </cell>
          <cell r="BL125">
            <v>820</v>
          </cell>
          <cell r="BM125">
            <v>37080</v>
          </cell>
          <cell r="CW125">
            <v>109</v>
          </cell>
          <cell r="CX125" t="str">
            <v>SEMPRA</v>
          </cell>
          <cell r="CY125" t="str">
            <v>Firm2</v>
          </cell>
          <cell r="CZ125">
            <v>1085</v>
          </cell>
          <cell r="DA125">
            <v>37225</v>
          </cell>
        </row>
        <row r="126">
          <cell r="AO126">
            <v>110</v>
          </cell>
          <cell r="AP126" t="str">
            <v>SPS</v>
          </cell>
          <cell r="AQ126" t="str">
            <v>Firm2</v>
          </cell>
          <cell r="AR126">
            <v>30559</v>
          </cell>
          <cell r="AS126">
            <v>777077</v>
          </cell>
          <cell r="AY126">
            <v>110</v>
          </cell>
          <cell r="AZ126" t="str">
            <v>SPS</v>
          </cell>
          <cell r="BA126" t="str">
            <v>Firm2</v>
          </cell>
          <cell r="BB126">
            <v>46410</v>
          </cell>
          <cell r="BC126">
            <v>1152365</v>
          </cell>
          <cell r="BI126">
            <v>110</v>
          </cell>
          <cell r="BJ126" t="str">
            <v>SPS</v>
          </cell>
          <cell r="BK126" t="str">
            <v>Firm3</v>
          </cell>
          <cell r="BL126">
            <v>51315</v>
          </cell>
          <cell r="BM126">
            <v>1764328</v>
          </cell>
          <cell r="CW126">
            <v>110</v>
          </cell>
          <cell r="CX126" t="str">
            <v>SPS</v>
          </cell>
          <cell r="CY126" t="str">
            <v>Firm2</v>
          </cell>
          <cell r="CZ126">
            <v>40893</v>
          </cell>
          <cell r="DA126">
            <v>968592</v>
          </cell>
        </row>
        <row r="127">
          <cell r="AO127">
            <v>111</v>
          </cell>
          <cell r="AP127" t="str">
            <v>SPS</v>
          </cell>
          <cell r="AQ127" t="str">
            <v>Firm2-Fuel Adj</v>
          </cell>
          <cell r="AY127">
            <v>111</v>
          </cell>
          <cell r="AZ127" t="str">
            <v>SPS</v>
          </cell>
          <cell r="BA127" t="str">
            <v>Firm2-Fuel Adj</v>
          </cell>
          <cell r="BC127">
            <v>40687</v>
          </cell>
          <cell r="BI127">
            <v>111</v>
          </cell>
          <cell r="BJ127" t="str">
            <v>SPS</v>
          </cell>
          <cell r="BK127" t="str">
            <v>Firm2-Fuel Adj</v>
          </cell>
          <cell r="BM127">
            <v>148434</v>
          </cell>
          <cell r="CW127">
            <v>111</v>
          </cell>
          <cell r="CX127" t="str">
            <v>SPS</v>
          </cell>
          <cell r="CY127" t="str">
            <v>Firm2-Fuel Adj</v>
          </cell>
          <cell r="DA127">
            <v>49712</v>
          </cell>
        </row>
        <row r="128">
          <cell r="AO128">
            <v>112</v>
          </cell>
          <cell r="AP128" t="str">
            <v>SRP</v>
          </cell>
          <cell r="AQ128" t="str">
            <v>Firm2</v>
          </cell>
          <cell r="AR128">
            <v>40</v>
          </cell>
          <cell r="AS128">
            <v>2400</v>
          </cell>
          <cell r="AY128">
            <v>112</v>
          </cell>
          <cell r="AZ128" t="str">
            <v>SRP</v>
          </cell>
          <cell r="BA128" t="str">
            <v>Firm2</v>
          </cell>
          <cell r="BB128">
            <v>460</v>
          </cell>
          <cell r="BC128">
            <v>22880</v>
          </cell>
          <cell r="BI128">
            <v>112</v>
          </cell>
          <cell r="BJ128" t="str">
            <v>SRP</v>
          </cell>
          <cell r="BK128" t="str">
            <v>Firm2</v>
          </cell>
          <cell r="BL128">
            <v>970</v>
          </cell>
          <cell r="BM128">
            <v>60470</v>
          </cell>
          <cell r="CW128">
            <v>112</v>
          </cell>
          <cell r="CX128" t="str">
            <v>SRP</v>
          </cell>
          <cell r="CY128" t="str">
            <v>Firm2</v>
          </cell>
          <cell r="CZ128">
            <v>100</v>
          </cell>
          <cell r="DA128">
            <v>3880</v>
          </cell>
        </row>
        <row r="129">
          <cell r="AO129">
            <v>113</v>
          </cell>
          <cell r="AP129" t="str">
            <v>TRANSALTA</v>
          </cell>
          <cell r="AQ129" t="str">
            <v>Firm2</v>
          </cell>
          <cell r="AY129">
            <v>113</v>
          </cell>
          <cell r="AZ129" t="str">
            <v>TRANSALTA</v>
          </cell>
          <cell r="BA129" t="str">
            <v>Firm2</v>
          </cell>
          <cell r="BI129">
            <v>113</v>
          </cell>
          <cell r="BJ129" t="str">
            <v>TRANSALTA</v>
          </cell>
          <cell r="BK129" t="str">
            <v>Firm2</v>
          </cell>
          <cell r="CW129">
            <v>113</v>
          </cell>
          <cell r="CX129" t="str">
            <v>TRANSALTA</v>
          </cell>
          <cell r="CY129" t="str">
            <v>Firm2</v>
          </cell>
          <cell r="CZ129">
            <v>400</v>
          </cell>
          <cell r="DA129">
            <v>14400</v>
          </cell>
        </row>
        <row r="130">
          <cell r="AO130">
            <v>114</v>
          </cell>
          <cell r="AP130" t="str">
            <v>TRISTATE</v>
          </cell>
          <cell r="AQ130" t="str">
            <v>Firm2</v>
          </cell>
          <cell r="AR130">
            <v>7280</v>
          </cell>
          <cell r="AS130">
            <v>391310</v>
          </cell>
          <cell r="AY130">
            <v>114</v>
          </cell>
          <cell r="AZ130" t="str">
            <v>TRISTATE</v>
          </cell>
          <cell r="BA130" t="str">
            <v>Firm2</v>
          </cell>
          <cell r="BB130">
            <v>23315</v>
          </cell>
          <cell r="BC130">
            <v>1063766</v>
          </cell>
          <cell r="BI130">
            <v>114</v>
          </cell>
          <cell r="BJ130" t="str">
            <v>TRISTATE</v>
          </cell>
          <cell r="BK130" t="str">
            <v>Firm2</v>
          </cell>
          <cell r="BL130">
            <v>6520</v>
          </cell>
          <cell r="BM130">
            <v>423630</v>
          </cell>
          <cell r="CW130">
            <v>114</v>
          </cell>
          <cell r="CX130" t="str">
            <v>TRISTATE</v>
          </cell>
          <cell r="CY130" t="str">
            <v>Firm2</v>
          </cell>
          <cell r="CZ130">
            <v>200</v>
          </cell>
          <cell r="DA130">
            <v>4050</v>
          </cell>
        </row>
        <row r="131">
          <cell r="AO131">
            <v>115</v>
          </cell>
          <cell r="AP131" t="str">
            <v>WAPA</v>
          </cell>
          <cell r="AQ131" t="str">
            <v>Firm2</v>
          </cell>
          <cell r="AR131">
            <v>175</v>
          </cell>
          <cell r="AS131">
            <v>9750</v>
          </cell>
          <cell r="AY131">
            <v>115</v>
          </cell>
          <cell r="AZ131" t="str">
            <v>WAPA</v>
          </cell>
          <cell r="BA131" t="str">
            <v>Firm2</v>
          </cell>
          <cell r="BB131">
            <v>730</v>
          </cell>
          <cell r="BC131">
            <v>38070</v>
          </cell>
          <cell r="BI131">
            <v>115</v>
          </cell>
          <cell r="BJ131" t="str">
            <v>WAPA</v>
          </cell>
          <cell r="BK131" t="str">
            <v>Firm2</v>
          </cell>
          <cell r="BL131">
            <v>600</v>
          </cell>
          <cell r="BM131">
            <v>27900</v>
          </cell>
          <cell r="CW131">
            <v>115</v>
          </cell>
          <cell r="CX131" t="str">
            <v>WAPA</v>
          </cell>
          <cell r="CY131" t="str">
            <v>Firm2</v>
          </cell>
        </row>
        <row r="132">
          <cell r="AO132">
            <v>116</v>
          </cell>
          <cell r="AP132" t="str">
            <v>WILLIAMS</v>
          </cell>
          <cell r="AQ132" t="str">
            <v>Firm2</v>
          </cell>
          <cell r="AY132">
            <v>116</v>
          </cell>
          <cell r="AZ132" t="str">
            <v>WILLIAMS</v>
          </cell>
          <cell r="BA132" t="str">
            <v>Firm2</v>
          </cell>
          <cell r="BI132">
            <v>116</v>
          </cell>
          <cell r="BJ132" t="str">
            <v>WILLIAMS</v>
          </cell>
          <cell r="BK132" t="str">
            <v>Firm2</v>
          </cell>
          <cell r="CW132">
            <v>116</v>
          </cell>
          <cell r="CX132" t="str">
            <v>WILLIAMS</v>
          </cell>
          <cell r="CY132" t="str">
            <v>Firm2</v>
          </cell>
        </row>
        <row r="133">
          <cell r="AO133">
            <v>117</v>
          </cell>
          <cell r="AP133" t="str">
            <v>SUBTOTAL FIRM 2</v>
          </cell>
          <cell r="AR133">
            <v>94621</v>
          </cell>
          <cell r="AS133">
            <v>3718682</v>
          </cell>
          <cell r="AY133">
            <v>117</v>
          </cell>
          <cell r="AZ133" t="str">
            <v>SUBTOTAL FIRM 2</v>
          </cell>
          <cell r="BB133">
            <v>126832</v>
          </cell>
          <cell r="BC133">
            <v>5160363</v>
          </cell>
          <cell r="BI133">
            <v>117</v>
          </cell>
          <cell r="BJ133" t="str">
            <v>SUBTOTAL FIRM 2</v>
          </cell>
          <cell r="BL133">
            <v>99429</v>
          </cell>
          <cell r="BM133">
            <v>4755530</v>
          </cell>
          <cell r="CW133">
            <v>117</v>
          </cell>
          <cell r="CX133" t="str">
            <v>SUBTOTAL FIRM 2</v>
          </cell>
          <cell r="CZ133">
            <v>105483</v>
          </cell>
          <cell r="DA133">
            <v>3461362</v>
          </cell>
        </row>
        <row r="134">
          <cell r="AO134">
            <v>118</v>
          </cell>
          <cell r="AP134" t="str">
            <v>APS</v>
          </cell>
          <cell r="AQ134" t="str">
            <v>Non-Firm</v>
          </cell>
          <cell r="AR134">
            <v>1118</v>
          </cell>
          <cell r="AS134">
            <v>43400</v>
          </cell>
          <cell r="AY134">
            <v>118</v>
          </cell>
          <cell r="AZ134" t="str">
            <v>APS</v>
          </cell>
          <cell r="BA134" t="str">
            <v>Non-Firm</v>
          </cell>
          <cell r="BB134">
            <v>540</v>
          </cell>
          <cell r="BC134">
            <v>21890</v>
          </cell>
          <cell r="BI134">
            <v>118</v>
          </cell>
          <cell r="BJ134" t="str">
            <v>APS</v>
          </cell>
          <cell r="BK134" t="str">
            <v>Non-Firm</v>
          </cell>
          <cell r="BL134">
            <v>595</v>
          </cell>
          <cell r="BM134">
            <v>32325</v>
          </cell>
          <cell r="CW134">
            <v>118</v>
          </cell>
          <cell r="CX134" t="str">
            <v>APS</v>
          </cell>
          <cell r="CY134" t="str">
            <v>Non-Firm</v>
          </cell>
          <cell r="CZ134">
            <v>230</v>
          </cell>
          <cell r="DA134">
            <v>6570</v>
          </cell>
        </row>
        <row r="135">
          <cell r="AO135">
            <v>119</v>
          </cell>
          <cell r="AP135" t="str">
            <v>CALPINE</v>
          </cell>
          <cell r="AQ135" t="str">
            <v>Non-Firm</v>
          </cell>
          <cell r="AY135">
            <v>119</v>
          </cell>
          <cell r="AZ135" t="str">
            <v>CALPINE</v>
          </cell>
          <cell r="BA135" t="str">
            <v>Non-Firm</v>
          </cell>
          <cell r="BI135">
            <v>119</v>
          </cell>
          <cell r="BJ135" t="str">
            <v>CALPINE</v>
          </cell>
          <cell r="BK135" t="str">
            <v>Non-Firm</v>
          </cell>
          <cell r="CW135">
            <v>119</v>
          </cell>
          <cell r="CX135" t="str">
            <v>CALPINE</v>
          </cell>
          <cell r="CY135" t="str">
            <v>Non-Firm</v>
          </cell>
        </row>
        <row r="136">
          <cell r="AO136">
            <v>120</v>
          </cell>
          <cell r="AP136" t="str">
            <v xml:space="preserve">IID </v>
          </cell>
          <cell r="AQ136" t="str">
            <v>Non-Firm</v>
          </cell>
          <cell r="AY136">
            <v>120</v>
          </cell>
          <cell r="AZ136" t="str">
            <v xml:space="preserve">IID </v>
          </cell>
          <cell r="BA136" t="str">
            <v>Non-Firm</v>
          </cell>
          <cell r="BI136">
            <v>120</v>
          </cell>
          <cell r="BJ136" t="str">
            <v xml:space="preserve">IID </v>
          </cell>
          <cell r="BK136" t="str">
            <v>Non-Firm</v>
          </cell>
          <cell r="CW136">
            <v>120</v>
          </cell>
          <cell r="CX136" t="str">
            <v xml:space="preserve">IID </v>
          </cell>
          <cell r="CY136" t="str">
            <v>Non-Firm</v>
          </cell>
        </row>
        <row r="137">
          <cell r="AO137">
            <v>121</v>
          </cell>
          <cell r="AP137" t="str">
            <v>LADWP</v>
          </cell>
          <cell r="AQ137" t="str">
            <v>Non-Firm</v>
          </cell>
          <cell r="AR137">
            <v>75</v>
          </cell>
          <cell r="AS137">
            <v>4875</v>
          </cell>
          <cell r="AY137">
            <v>121</v>
          </cell>
          <cell r="AZ137" t="str">
            <v>LADWP</v>
          </cell>
          <cell r="BA137" t="str">
            <v>Non-Firm</v>
          </cell>
          <cell r="BI137">
            <v>121</v>
          </cell>
          <cell r="BJ137" t="str">
            <v>LADWP</v>
          </cell>
          <cell r="BK137" t="str">
            <v>Non-Firm</v>
          </cell>
          <cell r="BL137">
            <v>280</v>
          </cell>
          <cell r="BM137">
            <v>18580</v>
          </cell>
          <cell r="CW137">
            <v>121</v>
          </cell>
          <cell r="CX137" t="str">
            <v>LADWP</v>
          </cell>
          <cell r="CY137" t="str">
            <v>Non-Firm</v>
          </cell>
        </row>
        <row r="138">
          <cell r="AO138">
            <v>122</v>
          </cell>
          <cell r="AP138" t="str">
            <v>MORGAN</v>
          </cell>
          <cell r="AQ138" t="str">
            <v>Non-Firm</v>
          </cell>
          <cell r="AY138">
            <v>122</v>
          </cell>
          <cell r="AZ138" t="str">
            <v>MORGAN</v>
          </cell>
          <cell r="BA138" t="str">
            <v>Non-Firm</v>
          </cell>
          <cell r="BI138">
            <v>122</v>
          </cell>
          <cell r="BJ138" t="str">
            <v>MORGAN</v>
          </cell>
          <cell r="BK138" t="str">
            <v>Non-Firm</v>
          </cell>
          <cell r="CW138">
            <v>122</v>
          </cell>
          <cell r="CX138" t="str">
            <v>MORGAN</v>
          </cell>
          <cell r="CY138" t="str">
            <v>Non-Firm</v>
          </cell>
        </row>
        <row r="139">
          <cell r="AO139">
            <v>123</v>
          </cell>
          <cell r="AP139" t="str">
            <v>PACIFICORP</v>
          </cell>
          <cell r="AQ139" t="str">
            <v>Non-Firm</v>
          </cell>
          <cell r="AY139">
            <v>123</v>
          </cell>
          <cell r="AZ139" t="str">
            <v>PACIFICORP</v>
          </cell>
          <cell r="BA139" t="str">
            <v>Non-Firm</v>
          </cell>
          <cell r="BI139">
            <v>123</v>
          </cell>
          <cell r="BJ139" t="str">
            <v>PACIFICORP</v>
          </cell>
          <cell r="BK139" t="str">
            <v>Non-Firm</v>
          </cell>
          <cell r="CW139">
            <v>123</v>
          </cell>
          <cell r="CX139" t="str">
            <v>PACIFICORP</v>
          </cell>
          <cell r="CY139" t="str">
            <v>Non-Firm</v>
          </cell>
          <cell r="CZ139">
            <v>225</v>
          </cell>
          <cell r="DA139">
            <v>8100</v>
          </cell>
        </row>
        <row r="140">
          <cell r="AO140">
            <v>124</v>
          </cell>
          <cell r="AP140" t="str">
            <v>PINWEST</v>
          </cell>
          <cell r="AQ140" t="str">
            <v>Non-Firm</v>
          </cell>
          <cell r="AY140">
            <v>124</v>
          </cell>
          <cell r="AZ140" t="str">
            <v>PINWEST</v>
          </cell>
          <cell r="BA140" t="str">
            <v>Non-Firm</v>
          </cell>
          <cell r="BI140">
            <v>124</v>
          </cell>
          <cell r="BJ140" t="str">
            <v>PINWEST</v>
          </cell>
          <cell r="BK140" t="str">
            <v>Non-Firm</v>
          </cell>
          <cell r="CW140">
            <v>124</v>
          </cell>
          <cell r="CX140" t="str">
            <v>PINWEST</v>
          </cell>
          <cell r="CY140" t="str">
            <v>Non-Firm</v>
          </cell>
        </row>
        <row r="141">
          <cell r="AO141">
            <v>125</v>
          </cell>
          <cell r="AP141" t="str">
            <v>PNM</v>
          </cell>
          <cell r="AQ141" t="str">
            <v>Non-Firm</v>
          </cell>
          <cell r="AR141">
            <v>1205</v>
          </cell>
          <cell r="AS141">
            <v>40430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3066</v>
          </cell>
          <cell r="BC141">
            <v>118747</v>
          </cell>
          <cell r="BI141">
            <v>125</v>
          </cell>
          <cell r="BJ141" t="str">
            <v>PNM</v>
          </cell>
          <cell r="BK141" t="str">
            <v>Non-Firm</v>
          </cell>
          <cell r="BL141">
            <v>2122</v>
          </cell>
          <cell r="BM141">
            <v>80499</v>
          </cell>
          <cell r="CW141">
            <v>125</v>
          </cell>
          <cell r="CX141" t="str">
            <v>PNM</v>
          </cell>
          <cell r="CY141" t="str">
            <v>Non-Firm</v>
          </cell>
          <cell r="CZ141">
            <v>2779</v>
          </cell>
          <cell r="DA141">
            <v>83175</v>
          </cell>
        </row>
        <row r="142">
          <cell r="AO142">
            <v>126</v>
          </cell>
          <cell r="AP142" t="str">
            <v>PPM</v>
          </cell>
          <cell r="AQ142" t="str">
            <v>Non-Firm</v>
          </cell>
          <cell r="AR142">
            <v>253</v>
          </cell>
          <cell r="AS142">
            <v>8865</v>
          </cell>
          <cell r="AY142">
            <v>126</v>
          </cell>
          <cell r="AZ142" t="str">
            <v>PPM</v>
          </cell>
          <cell r="BA142" t="str">
            <v>Non-Firm</v>
          </cell>
          <cell r="BB142">
            <v>2935</v>
          </cell>
          <cell r="BC142">
            <v>123245</v>
          </cell>
          <cell r="BI142">
            <v>126</v>
          </cell>
          <cell r="BJ142" t="str">
            <v>PPM</v>
          </cell>
          <cell r="BK142" t="str">
            <v>Non-Firm</v>
          </cell>
          <cell r="BL142">
            <v>1785</v>
          </cell>
          <cell r="BM142">
            <v>84580</v>
          </cell>
          <cell r="CW142">
            <v>126</v>
          </cell>
          <cell r="CX142" t="str">
            <v>PPM</v>
          </cell>
          <cell r="CY142" t="str">
            <v>Non-Firm</v>
          </cell>
        </row>
        <row r="143">
          <cell r="AO143">
            <v>127</v>
          </cell>
          <cell r="AP143" t="str">
            <v>SRP</v>
          </cell>
          <cell r="AQ143" t="str">
            <v>Non-Firm</v>
          </cell>
          <cell r="AR143">
            <v>851</v>
          </cell>
          <cell r="AS143">
            <v>45577</v>
          </cell>
          <cell r="AY143">
            <v>127</v>
          </cell>
          <cell r="AZ143" t="str">
            <v>SRP</v>
          </cell>
          <cell r="BA143" t="str">
            <v>Non-Firm</v>
          </cell>
          <cell r="BB143">
            <v>1950</v>
          </cell>
          <cell r="BC143">
            <v>91085</v>
          </cell>
          <cell r="BI143">
            <v>127</v>
          </cell>
          <cell r="BJ143" t="str">
            <v>SRP</v>
          </cell>
          <cell r="BK143" t="str">
            <v>Non-Firm</v>
          </cell>
          <cell r="BL143">
            <v>2833</v>
          </cell>
          <cell r="BM143">
            <v>153175</v>
          </cell>
          <cell r="CW143">
            <v>127</v>
          </cell>
          <cell r="CX143" t="str">
            <v>SRP</v>
          </cell>
          <cell r="CY143" t="str">
            <v>Non-Firm</v>
          </cell>
          <cell r="CZ143">
            <v>235</v>
          </cell>
          <cell r="DA143">
            <v>10355</v>
          </cell>
        </row>
        <row r="144">
          <cell r="AO144">
            <v>128</v>
          </cell>
          <cell r="AP144" t="str">
            <v>TEP</v>
          </cell>
          <cell r="AQ144" t="str">
            <v>Non-Firm</v>
          </cell>
          <cell r="AR144">
            <v>185</v>
          </cell>
          <cell r="AS144">
            <v>2960</v>
          </cell>
          <cell r="AY144">
            <v>128</v>
          </cell>
          <cell r="AZ144" t="str">
            <v>TEP</v>
          </cell>
          <cell r="BA144" t="str">
            <v>Non-Firm</v>
          </cell>
          <cell r="BI144">
            <v>128</v>
          </cell>
          <cell r="BJ144" t="str">
            <v>TEP</v>
          </cell>
          <cell r="BK144" t="str">
            <v>Non-Firm</v>
          </cell>
          <cell r="CW144">
            <v>128</v>
          </cell>
          <cell r="CX144" t="str">
            <v>TEP</v>
          </cell>
          <cell r="CY144" t="str">
            <v>Non-Firm</v>
          </cell>
        </row>
        <row r="145"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  <cell r="BB145">
            <v>35</v>
          </cell>
          <cell r="BC145">
            <v>1330</v>
          </cell>
          <cell r="BI145">
            <v>129</v>
          </cell>
          <cell r="BJ145" t="str">
            <v>TRISTATE</v>
          </cell>
          <cell r="BK145" t="str">
            <v>Non-Firm</v>
          </cell>
          <cell r="BL145">
            <v>45</v>
          </cell>
          <cell r="BM145">
            <v>2125</v>
          </cell>
          <cell r="CW145">
            <v>129</v>
          </cell>
          <cell r="CX145" t="str">
            <v>TRISTATE</v>
          </cell>
          <cell r="CY145" t="str">
            <v>Non-Firm</v>
          </cell>
        </row>
        <row r="146">
          <cell r="AO146">
            <v>130</v>
          </cell>
          <cell r="AP146" t="str">
            <v>WAPA</v>
          </cell>
          <cell r="AQ146" t="str">
            <v>Non-Firm</v>
          </cell>
          <cell r="AR146">
            <v>80</v>
          </cell>
          <cell r="AS146">
            <v>3840</v>
          </cell>
          <cell r="AY146">
            <v>130</v>
          </cell>
          <cell r="AZ146" t="str">
            <v>WAPA</v>
          </cell>
          <cell r="BA146" t="str">
            <v>Non-Firm</v>
          </cell>
          <cell r="BI146">
            <v>130</v>
          </cell>
          <cell r="BJ146" t="str">
            <v>WAPA</v>
          </cell>
          <cell r="BK146" t="str">
            <v>Non-Firm</v>
          </cell>
          <cell r="CW146">
            <v>130</v>
          </cell>
          <cell r="CX146" t="str">
            <v>WAPA</v>
          </cell>
          <cell r="CY146" t="str">
            <v>Non-Firm</v>
          </cell>
        </row>
        <row r="147">
          <cell r="AO147">
            <v>131</v>
          </cell>
          <cell r="AP147" t="str">
            <v>SUBTOTAL NON-FIRM</v>
          </cell>
          <cell r="AR147">
            <v>3767</v>
          </cell>
          <cell r="AS147">
            <v>149947</v>
          </cell>
          <cell r="AY147">
            <v>131</v>
          </cell>
          <cell r="AZ147" t="str">
            <v>SUBTOTAL NON-FIRM</v>
          </cell>
          <cell r="BB147">
            <v>8526</v>
          </cell>
          <cell r="BC147">
            <v>356297</v>
          </cell>
          <cell r="BI147">
            <v>131</v>
          </cell>
          <cell r="BJ147" t="str">
            <v>SUBTOTAL NON-FIRM</v>
          </cell>
          <cell r="BL147">
            <v>7660</v>
          </cell>
          <cell r="BM147">
            <v>371284</v>
          </cell>
          <cell r="CW147">
            <v>131</v>
          </cell>
          <cell r="CX147" t="str">
            <v>SUBTOTAL NON-FIRM</v>
          </cell>
          <cell r="CZ147">
            <v>3469</v>
          </cell>
          <cell r="DA147">
            <v>108200</v>
          </cell>
        </row>
        <row r="148">
          <cell r="AO148">
            <v>132</v>
          </cell>
          <cell r="AP148" t="str">
            <v>AEPCO</v>
          </cell>
          <cell r="AQ148" t="str">
            <v>SRSG Emerg Assist</v>
          </cell>
          <cell r="AY148">
            <v>132</v>
          </cell>
          <cell r="AZ148" t="str">
            <v>AEPCO</v>
          </cell>
          <cell r="BA148" t="str">
            <v>SRSG Emerg Assist</v>
          </cell>
          <cell r="BI148">
            <v>132</v>
          </cell>
          <cell r="BJ148" t="str">
            <v>AEPCO</v>
          </cell>
          <cell r="BK148" t="str">
            <v>SRSG Emerg Assist</v>
          </cell>
          <cell r="BL148">
            <v>36</v>
          </cell>
          <cell r="BM148">
            <v>1136</v>
          </cell>
          <cell r="CW148">
            <v>132</v>
          </cell>
          <cell r="CX148" t="str">
            <v>AEPCO</v>
          </cell>
          <cell r="CY148" t="str">
            <v>SRSG Emerg Assist</v>
          </cell>
        </row>
        <row r="149">
          <cell r="AO149">
            <v>133</v>
          </cell>
          <cell r="AP149" t="str">
            <v>APS</v>
          </cell>
          <cell r="AQ149" t="str">
            <v>SRSG Emerg Assist</v>
          </cell>
          <cell r="AY149">
            <v>133</v>
          </cell>
          <cell r="AZ149" t="str">
            <v>APS</v>
          </cell>
          <cell r="BA149" t="str">
            <v>SRSG Emerg Assist</v>
          </cell>
          <cell r="BI149">
            <v>133</v>
          </cell>
          <cell r="BJ149" t="str">
            <v>APS</v>
          </cell>
          <cell r="BK149" t="str">
            <v>SRSG Emerg Assist</v>
          </cell>
          <cell r="CW149">
            <v>133</v>
          </cell>
          <cell r="CX149" t="str">
            <v>APS</v>
          </cell>
          <cell r="CY149" t="str">
            <v>SRSG Emerg Assist</v>
          </cell>
        </row>
        <row r="150">
          <cell r="AO150">
            <v>134</v>
          </cell>
          <cell r="AP150" t="str">
            <v>DUKE</v>
          </cell>
          <cell r="AQ150" t="str">
            <v>SRSG Emerg Assist</v>
          </cell>
          <cell r="AY150">
            <v>134</v>
          </cell>
          <cell r="AZ150" t="str">
            <v>DUKE</v>
          </cell>
          <cell r="BA150" t="str">
            <v>SRSG Emerg Assist</v>
          </cell>
          <cell r="BI150">
            <v>134</v>
          </cell>
          <cell r="BJ150" t="str">
            <v>DUKE</v>
          </cell>
          <cell r="BK150" t="str">
            <v>SRSG Emerg Assist</v>
          </cell>
          <cell r="BL150">
            <v>58</v>
          </cell>
          <cell r="BM150">
            <v>3799</v>
          </cell>
          <cell r="CW150">
            <v>134</v>
          </cell>
          <cell r="CX150" t="str">
            <v>DUKE</v>
          </cell>
          <cell r="CY150" t="str">
            <v>SRSG Emerg Assist</v>
          </cell>
        </row>
        <row r="151">
          <cell r="AO151">
            <v>135</v>
          </cell>
          <cell r="AP151" t="str">
            <v>FARM</v>
          </cell>
          <cell r="AQ151" t="str">
            <v>SRSG Emerg Assist</v>
          </cell>
          <cell r="AY151">
            <v>135</v>
          </cell>
          <cell r="AZ151" t="str">
            <v>FARM</v>
          </cell>
          <cell r="BA151" t="str">
            <v>SRSG Emerg Assist</v>
          </cell>
          <cell r="BI151">
            <v>135</v>
          </cell>
          <cell r="BJ151" t="str">
            <v>FARM</v>
          </cell>
          <cell r="BK151" t="str">
            <v>SRSG Emerg Assist</v>
          </cell>
          <cell r="BL151">
            <v>10</v>
          </cell>
          <cell r="BM151">
            <v>300</v>
          </cell>
          <cell r="CW151">
            <v>135</v>
          </cell>
          <cell r="CX151" t="str">
            <v>FARM</v>
          </cell>
          <cell r="CY151" t="str">
            <v>SRSG Emerg Assist</v>
          </cell>
        </row>
        <row r="152">
          <cell r="AO152">
            <v>136</v>
          </cell>
          <cell r="AP152" t="str">
            <v>IID</v>
          </cell>
          <cell r="AQ152" t="str">
            <v>SRSG Emerg Assist</v>
          </cell>
          <cell r="AY152">
            <v>136</v>
          </cell>
          <cell r="AZ152" t="str">
            <v>IID</v>
          </cell>
          <cell r="BA152" t="str">
            <v>SRSG Emerg Assist</v>
          </cell>
          <cell r="BI152">
            <v>136</v>
          </cell>
          <cell r="BJ152" t="str">
            <v>IID</v>
          </cell>
          <cell r="BK152" t="str">
            <v>SRSG Emerg Assist</v>
          </cell>
          <cell r="BL152">
            <v>38</v>
          </cell>
          <cell r="BM152">
            <v>2104</v>
          </cell>
          <cell r="CW152">
            <v>136</v>
          </cell>
          <cell r="CX152" t="str">
            <v>IID</v>
          </cell>
          <cell r="CY152" t="str">
            <v>SRSG Emerg Assist</v>
          </cell>
        </row>
        <row r="153">
          <cell r="AO153">
            <v>137</v>
          </cell>
          <cell r="AP153" t="str">
            <v>LAC</v>
          </cell>
          <cell r="AQ153" t="str">
            <v>SRSG Emerg Assist</v>
          </cell>
          <cell r="AY153">
            <v>137</v>
          </cell>
          <cell r="AZ153" t="str">
            <v>LAC</v>
          </cell>
          <cell r="BA153" t="str">
            <v>SRSG Emerg Assist</v>
          </cell>
          <cell r="BI153">
            <v>137</v>
          </cell>
          <cell r="BJ153" t="str">
            <v>LAC</v>
          </cell>
          <cell r="BK153" t="str">
            <v>SRSG Emerg Assist</v>
          </cell>
          <cell r="BL153">
            <v>2</v>
          </cell>
          <cell r="BM153">
            <v>85</v>
          </cell>
          <cell r="CW153">
            <v>137</v>
          </cell>
          <cell r="CX153" t="str">
            <v>LAC</v>
          </cell>
          <cell r="CY153" t="str">
            <v>SRSG Emerg Assist</v>
          </cell>
        </row>
        <row r="154">
          <cell r="AO154">
            <v>138</v>
          </cell>
          <cell r="AP154" t="str">
            <v>PNM</v>
          </cell>
          <cell r="AQ154" t="str">
            <v>SRSG Emerg Assist</v>
          </cell>
          <cell r="AY154">
            <v>138</v>
          </cell>
          <cell r="AZ154" t="str">
            <v>PNM</v>
          </cell>
          <cell r="BA154" t="str">
            <v>SRSG Emerg Assist</v>
          </cell>
          <cell r="BI154">
            <v>138</v>
          </cell>
          <cell r="BJ154" t="str">
            <v>PNM</v>
          </cell>
          <cell r="BK154" t="str">
            <v>SRSG Emerg Assist</v>
          </cell>
          <cell r="BL154">
            <v>17</v>
          </cell>
          <cell r="BM154">
            <v>995</v>
          </cell>
          <cell r="CW154">
            <v>138</v>
          </cell>
          <cell r="CX154" t="str">
            <v>PNM</v>
          </cell>
          <cell r="CY154" t="str">
            <v>SRSG Emerg Assist</v>
          </cell>
        </row>
        <row r="155">
          <cell r="AO155">
            <v>139</v>
          </cell>
          <cell r="AP155" t="str">
            <v>SRP</v>
          </cell>
          <cell r="AQ155" t="str">
            <v>SRSG Emerg Assist</v>
          </cell>
          <cell r="AY155">
            <v>139</v>
          </cell>
          <cell r="AZ155" t="str">
            <v>SRP</v>
          </cell>
          <cell r="BA155" t="str">
            <v>SRSG Emerg Assist</v>
          </cell>
          <cell r="BI155">
            <v>139</v>
          </cell>
          <cell r="BJ155" t="str">
            <v>SRP</v>
          </cell>
          <cell r="BK155" t="str">
            <v>SRSG Emerg Assist</v>
          </cell>
          <cell r="BL155">
            <v>28</v>
          </cell>
          <cell r="BM155">
            <v>1319</v>
          </cell>
          <cell r="CW155">
            <v>139</v>
          </cell>
          <cell r="CX155" t="str">
            <v>SRP</v>
          </cell>
          <cell r="CY155" t="str">
            <v>SRSG Emerg Assist</v>
          </cell>
        </row>
        <row r="156">
          <cell r="AO156">
            <v>140</v>
          </cell>
          <cell r="AP156" t="str">
            <v>TEP</v>
          </cell>
          <cell r="AQ156" t="str">
            <v>SRSG Emerg Assist</v>
          </cell>
          <cell r="AY156">
            <v>140</v>
          </cell>
          <cell r="AZ156" t="str">
            <v>TEP</v>
          </cell>
          <cell r="BA156" t="str">
            <v>SRSG Emerg Assist</v>
          </cell>
          <cell r="BI156">
            <v>140</v>
          </cell>
          <cell r="BJ156" t="str">
            <v>TEP</v>
          </cell>
          <cell r="BK156" t="str">
            <v>SRSG Emerg Assist</v>
          </cell>
          <cell r="CW156">
            <v>140</v>
          </cell>
          <cell r="CX156" t="str">
            <v>TEP</v>
          </cell>
          <cell r="CY156" t="str">
            <v>SRSG Emerg Assist</v>
          </cell>
        </row>
        <row r="157">
          <cell r="AO157">
            <v>141</v>
          </cell>
          <cell r="AP157" t="str">
            <v>WALC</v>
          </cell>
          <cell r="AQ157" t="str">
            <v>SRSG Emerg Assist</v>
          </cell>
          <cell r="AY157">
            <v>141</v>
          </cell>
          <cell r="AZ157" t="str">
            <v>WALC</v>
          </cell>
          <cell r="BA157" t="str">
            <v>SRSG Emerg Assist</v>
          </cell>
          <cell r="BI157">
            <v>141</v>
          </cell>
          <cell r="BJ157" t="str">
            <v>WALC</v>
          </cell>
          <cell r="BK157" t="str">
            <v>SRSG Emerg Assist</v>
          </cell>
          <cell r="BL157">
            <v>19</v>
          </cell>
          <cell r="BM157">
            <v>0</v>
          </cell>
          <cell r="CW157">
            <v>141</v>
          </cell>
          <cell r="CX157" t="str">
            <v>WALC</v>
          </cell>
          <cell r="CY157" t="str">
            <v>SRSG Emerg Assist</v>
          </cell>
        </row>
        <row r="158">
          <cell r="AO158">
            <v>142</v>
          </cell>
          <cell r="AP158" t="str">
            <v>SUBTOTAL SRSG EMERGENCY ASSIST</v>
          </cell>
          <cell r="AR158">
            <v>0</v>
          </cell>
          <cell r="AS158">
            <v>0</v>
          </cell>
          <cell r="AY158">
            <v>142</v>
          </cell>
          <cell r="AZ158" t="str">
            <v>SUBTOTAL SRSG EMERGENCY ASSIST</v>
          </cell>
          <cell r="BB158">
            <v>0</v>
          </cell>
          <cell r="BC158">
            <v>0</v>
          </cell>
          <cell r="BI158">
            <v>142</v>
          </cell>
          <cell r="BJ158" t="str">
            <v>SUBTOTAL SRSG EMERGENCY ASSIST</v>
          </cell>
          <cell r="BL158">
            <v>208</v>
          </cell>
          <cell r="BM158">
            <v>9738</v>
          </cell>
          <cell r="CW158">
            <v>142</v>
          </cell>
          <cell r="CX158" t="str">
            <v>SUBTOTAL SRSG EMERGENCY ASSIST</v>
          </cell>
          <cell r="CZ158">
            <v>0</v>
          </cell>
          <cell r="DA158">
            <v>0</v>
          </cell>
        </row>
        <row r="160">
          <cell r="AO160">
            <v>143</v>
          </cell>
          <cell r="AP160" t="str">
            <v>TOTALS</v>
          </cell>
          <cell r="AR160">
            <v>98388</v>
          </cell>
          <cell r="AS160">
            <v>3868629</v>
          </cell>
          <cell r="AY160">
            <v>143</v>
          </cell>
          <cell r="AZ160" t="str">
            <v>TOTALS</v>
          </cell>
          <cell r="BB160">
            <v>135358</v>
          </cell>
          <cell r="BC160">
            <v>5516660</v>
          </cell>
          <cell r="BI160">
            <v>143</v>
          </cell>
          <cell r="BJ160" t="str">
            <v>TOTALS</v>
          </cell>
          <cell r="BL160">
            <v>107297</v>
          </cell>
          <cell r="BM160">
            <v>5136552</v>
          </cell>
          <cell r="CW160">
            <v>143</v>
          </cell>
          <cell r="CX160" t="str">
            <v>TOTALS</v>
          </cell>
          <cell r="CZ160">
            <v>108952</v>
          </cell>
          <cell r="DA160">
            <v>3569562</v>
          </cell>
        </row>
        <row r="162">
          <cell r="AP162" t="str">
            <v>(1)  Excludes any directly assigned Mwh or costs.</v>
          </cell>
          <cell r="AZ162" t="str">
            <v>(1)  Excludes any directly assigned Mwh or costs.</v>
          </cell>
          <cell r="BJ162" t="str">
            <v>(1)  Excludes any directly assigned MWh or costs.</v>
          </cell>
          <cell r="CX162" t="str">
            <v>(1)  Excludes any directly assigned MWh or costs.</v>
          </cell>
        </row>
      </sheetData>
      <sheetData sheetId="2">
        <row r="1">
          <cell r="A1" t="str">
            <v>EL PASO ELECTRIC COMPANY</v>
          </cell>
          <cell r="H1" t="str">
            <v>WP / FR-21 / 3 / 1</v>
          </cell>
          <cell r="K1" t="str">
            <v>EL PASO ELECTRIC COMPANY</v>
          </cell>
          <cell r="R1" t="str">
            <v>WP / FR-21 / 3 / 1</v>
          </cell>
          <cell r="U1" t="str">
            <v>EL PASO ELECTRIC COMPANY</v>
          </cell>
          <cell r="AB1" t="str">
            <v>WP / FR-21 / 3 / 1</v>
          </cell>
          <cell r="AE1" t="str">
            <v>EL PASO ELECTRIC COMPANY</v>
          </cell>
          <cell r="AL1" t="str">
            <v>WP / FR-21 / 3 / 1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</row>
        <row r="2">
          <cell r="A2" t="str">
            <v>FUEL COST OVER / UNDER RECOVERY</v>
          </cell>
          <cell r="K2" t="str">
            <v>FUEL COST OVER / UNDER RECOVERY</v>
          </cell>
          <cell r="U2" t="str">
            <v>FUEL COST OVER / UNDER RECOVERY</v>
          </cell>
          <cell r="AE2" t="str">
            <v>FUEL COST OVER / UNDER RECOVERY</v>
          </cell>
          <cell r="AO2" t="str">
            <v>FUEL COST OVER / UNDER RECOVERY</v>
          </cell>
          <cell r="AY2" t="str">
            <v>FUEL COST OVER / UNDER RECOVERY</v>
          </cell>
        </row>
        <row r="3">
          <cell r="A3" t="str">
            <v>CALCULATION OF PURCHASED POWER REVENUE/EXPENSE</v>
          </cell>
          <cell r="K3" t="str">
            <v>CALCULATION OF PURCHASED POWER REVENUE/EXPENSE</v>
          </cell>
          <cell r="U3" t="str">
            <v>CALCULATION OF PURCHASED POWER REVENUE/EXPENSE</v>
          </cell>
          <cell r="AE3" t="str">
            <v>CALCULATION OF PURCHASED POWER REVENUE/EXPENSE</v>
          </cell>
          <cell r="AO3" t="str">
            <v>CALCULATION OF PURCHASED POWER REVENUE/EXPENSE</v>
          </cell>
          <cell r="AY3" t="str">
            <v>CALCULATION OF PURCHASED POWER REVENUE/EXPENSE</v>
          </cell>
        </row>
        <row r="4">
          <cell r="A4" t="str">
            <v>FOR THE MONTH OF JANUARY 2004</v>
          </cell>
          <cell r="K4" t="str">
            <v>FOR THE MONTH OF FEBRUARY 2004</v>
          </cell>
          <cell r="U4" t="str">
            <v>FOR THE MONTH OF MARCH 2004</v>
          </cell>
          <cell r="AE4" t="str">
            <v>FOR THE MONTH OF APRIL 2004</v>
          </cell>
          <cell r="AO4" t="str">
            <v>FOR THE MONTH OF MAY 2004</v>
          </cell>
          <cell r="AY4" t="str">
            <v>FOR THE MONTH OF JUNE 2004</v>
          </cell>
        </row>
        <row r="7">
          <cell r="B7" t="str">
            <v xml:space="preserve">PURCHASED POWER - OUT   </v>
          </cell>
          <cell r="L7" t="str">
            <v xml:space="preserve">PURCHASED POWER - OUT   </v>
          </cell>
          <cell r="V7" t="str">
            <v xml:space="preserve">PURCHASED POWER - OUT   </v>
          </cell>
          <cell r="AF7" t="str">
            <v xml:space="preserve">PURCHASED POWER - OUT   </v>
          </cell>
          <cell r="AP7" t="str">
            <v xml:space="preserve">PURCHASED POWER - OUT   </v>
          </cell>
          <cell r="AZ7" t="str">
            <v xml:space="preserve">PURCHASED POWER - OUT   </v>
          </cell>
        </row>
        <row r="8">
          <cell r="A8" t="str">
            <v>LINE</v>
          </cell>
          <cell r="B8" t="str">
            <v>PURCHASER</v>
          </cell>
          <cell r="C8" t="str">
            <v>TYPE</v>
          </cell>
          <cell r="D8" t="str">
            <v>MWH</v>
          </cell>
          <cell r="E8" t="str">
            <v>FUEL</v>
          </cell>
          <cell r="F8" t="str">
            <v>TRANSMISSION</v>
          </cell>
          <cell r="G8" t="str">
            <v>MARGIN</v>
          </cell>
          <cell r="H8" t="str">
            <v>TOTAL</v>
          </cell>
          <cell r="K8" t="str">
            <v>LINE</v>
          </cell>
          <cell r="L8" t="str">
            <v>PURCHASER</v>
          </cell>
          <cell r="M8" t="str">
            <v>TYPE</v>
          </cell>
          <cell r="N8" t="str">
            <v>MWH</v>
          </cell>
          <cell r="O8" t="str">
            <v>FUEL</v>
          </cell>
          <cell r="P8" t="str">
            <v>TRANSMISSION</v>
          </cell>
          <cell r="Q8" t="str">
            <v>MARGIN</v>
          </cell>
          <cell r="R8" t="str">
            <v>TOTAL</v>
          </cell>
          <cell r="U8" t="str">
            <v>LINE</v>
          </cell>
          <cell r="V8" t="str">
            <v>PURCHASER</v>
          </cell>
          <cell r="W8" t="str">
            <v>TYPE</v>
          </cell>
          <cell r="X8" t="str">
            <v>MWH</v>
          </cell>
          <cell r="Y8" t="str">
            <v>FUEL</v>
          </cell>
          <cell r="Z8" t="str">
            <v>TRANSMISSION</v>
          </cell>
          <cell r="AA8" t="str">
            <v>MARGIN</v>
          </cell>
          <cell r="AB8" t="str">
            <v>TOTAL</v>
          </cell>
          <cell r="AE8" t="str">
            <v>LINE</v>
          </cell>
          <cell r="AF8" t="str">
            <v>PURCHASER</v>
          </cell>
          <cell r="AG8" t="str">
            <v>TYPE</v>
          </cell>
          <cell r="AH8" t="str">
            <v>MWH</v>
          </cell>
          <cell r="AI8" t="str">
            <v>FUEL</v>
          </cell>
          <cell r="AJ8" t="str">
            <v>TRANSMISSION</v>
          </cell>
          <cell r="AK8" t="str">
            <v>MARGIN</v>
          </cell>
          <cell r="AL8" t="str">
            <v>TOTAL</v>
          </cell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</row>
        <row r="9">
          <cell r="A9">
            <v>1</v>
          </cell>
          <cell r="B9" t="str">
            <v>AEP</v>
          </cell>
          <cell r="C9" t="str">
            <v>Firm</v>
          </cell>
          <cell r="H9">
            <v>0</v>
          </cell>
          <cell r="K9">
            <v>1</v>
          </cell>
          <cell r="L9" t="str">
            <v>AEP</v>
          </cell>
          <cell r="M9" t="str">
            <v>Firm</v>
          </cell>
          <cell r="N9">
            <v>400</v>
          </cell>
          <cell r="O9">
            <v>10192</v>
          </cell>
          <cell r="Q9">
            <v>6008</v>
          </cell>
          <cell r="R9">
            <v>16200</v>
          </cell>
          <cell r="U9">
            <v>1</v>
          </cell>
          <cell r="V9" t="str">
            <v>AEP</v>
          </cell>
          <cell r="W9" t="str">
            <v>Firm</v>
          </cell>
          <cell r="AB9">
            <v>0</v>
          </cell>
          <cell r="AE9">
            <v>1</v>
          </cell>
          <cell r="AF9" t="str">
            <v>AEP</v>
          </cell>
          <cell r="AG9" t="str">
            <v>Firm</v>
          </cell>
          <cell r="AL9">
            <v>0</v>
          </cell>
          <cell r="AO9">
            <v>1</v>
          </cell>
          <cell r="AP9" t="str">
            <v>AEP</v>
          </cell>
          <cell r="AQ9" t="str">
            <v>Firm</v>
          </cell>
          <cell r="AV9">
            <v>0</v>
          </cell>
          <cell r="AY9">
            <v>1</v>
          </cell>
          <cell r="AZ9" t="str">
            <v>AEP</v>
          </cell>
          <cell r="BA9" t="str">
            <v>Firm</v>
          </cell>
          <cell r="BF9">
            <v>0</v>
          </cell>
        </row>
        <row r="10">
          <cell r="A10">
            <v>2</v>
          </cell>
          <cell r="B10" t="str">
            <v>AEPCO</v>
          </cell>
          <cell r="C10" t="str">
            <v>Firm</v>
          </cell>
          <cell r="D10">
            <v>305</v>
          </cell>
          <cell r="E10">
            <v>6248</v>
          </cell>
          <cell r="G10">
            <v>5692</v>
          </cell>
          <cell r="H10">
            <v>11940</v>
          </cell>
          <cell r="K10">
            <v>2</v>
          </cell>
          <cell r="L10" t="str">
            <v>AEPCO</v>
          </cell>
          <cell r="M10" t="str">
            <v>Firm</v>
          </cell>
          <cell r="N10">
            <v>440</v>
          </cell>
          <cell r="O10">
            <v>16057</v>
          </cell>
          <cell r="Q10">
            <v>1743</v>
          </cell>
          <cell r="R10">
            <v>17800</v>
          </cell>
          <cell r="U10">
            <v>2</v>
          </cell>
          <cell r="V10" t="str">
            <v>AEPCO</v>
          </cell>
          <cell r="W10" t="str">
            <v>Firm</v>
          </cell>
          <cell r="X10">
            <v>690</v>
          </cell>
          <cell r="Y10">
            <v>5361</v>
          </cell>
          <cell r="AA10">
            <v>15014</v>
          </cell>
          <cell r="AB10">
            <v>20375</v>
          </cell>
          <cell r="AE10">
            <v>2</v>
          </cell>
          <cell r="AF10" t="str">
            <v>AEPCO</v>
          </cell>
          <cell r="AG10" t="str">
            <v>Firm</v>
          </cell>
          <cell r="AH10">
            <v>50</v>
          </cell>
          <cell r="AI10">
            <v>1893</v>
          </cell>
          <cell r="AK10">
            <v>407</v>
          </cell>
          <cell r="AL10">
            <v>2300</v>
          </cell>
          <cell r="AO10">
            <v>2</v>
          </cell>
          <cell r="AP10" t="str">
            <v>AEPCO</v>
          </cell>
          <cell r="AQ10" t="str">
            <v>Firm</v>
          </cell>
          <cell r="AR10">
            <v>250</v>
          </cell>
          <cell r="AS10">
            <v>6038</v>
          </cell>
          <cell r="AU10">
            <v>5802</v>
          </cell>
          <cell r="AV10">
            <v>11840</v>
          </cell>
          <cell r="AY10">
            <v>2</v>
          </cell>
          <cell r="AZ10" t="str">
            <v>AEPCO</v>
          </cell>
          <cell r="BA10" t="str">
            <v>Firm</v>
          </cell>
          <cell r="BB10">
            <v>645</v>
          </cell>
          <cell r="BC10">
            <v>39371</v>
          </cell>
          <cell r="BE10">
            <v>1799</v>
          </cell>
          <cell r="BF10">
            <v>41170</v>
          </cell>
        </row>
        <row r="11">
          <cell r="A11">
            <v>3</v>
          </cell>
          <cell r="B11" t="str">
            <v>APS</v>
          </cell>
          <cell r="C11" t="str">
            <v>Firm</v>
          </cell>
          <cell r="D11">
            <v>6050</v>
          </cell>
          <cell r="E11">
            <v>78039</v>
          </cell>
          <cell r="G11">
            <v>159399</v>
          </cell>
          <cell r="H11">
            <v>237438</v>
          </cell>
          <cell r="K11">
            <v>3</v>
          </cell>
          <cell r="L11" t="str">
            <v>APS</v>
          </cell>
          <cell r="M11" t="str">
            <v>Firm</v>
          </cell>
          <cell r="N11">
            <v>6375</v>
          </cell>
          <cell r="O11">
            <v>171686</v>
          </cell>
          <cell r="Q11">
            <v>94864</v>
          </cell>
          <cell r="R11">
            <v>266550</v>
          </cell>
          <cell r="U11">
            <v>3</v>
          </cell>
          <cell r="V11" t="str">
            <v>APS</v>
          </cell>
          <cell r="W11" t="str">
            <v>Firm</v>
          </cell>
          <cell r="X11">
            <v>7520</v>
          </cell>
          <cell r="Y11">
            <v>202544</v>
          </cell>
          <cell r="AA11">
            <v>116216</v>
          </cell>
          <cell r="AB11">
            <v>318760</v>
          </cell>
          <cell r="AE11">
            <v>3</v>
          </cell>
          <cell r="AF11" t="str">
            <v>APS</v>
          </cell>
          <cell r="AG11" t="str">
            <v>Firm</v>
          </cell>
          <cell r="AH11">
            <v>17300</v>
          </cell>
          <cell r="AI11">
            <v>596133</v>
          </cell>
          <cell r="AK11">
            <v>47917</v>
          </cell>
          <cell r="AL11">
            <v>644050</v>
          </cell>
          <cell r="AO11">
            <v>3</v>
          </cell>
          <cell r="AP11" t="str">
            <v>APS</v>
          </cell>
          <cell r="AQ11" t="str">
            <v>Firm</v>
          </cell>
          <cell r="AR11">
            <v>14543</v>
          </cell>
          <cell r="AS11">
            <v>536773</v>
          </cell>
          <cell r="AU11">
            <v>112532</v>
          </cell>
          <cell r="AV11">
            <v>649305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4400</v>
          </cell>
          <cell r="BC11">
            <v>209921</v>
          </cell>
          <cell r="BE11">
            <v>10529</v>
          </cell>
          <cell r="BF11">
            <v>220450</v>
          </cell>
        </row>
        <row r="12">
          <cell r="A12">
            <v>4</v>
          </cell>
          <cell r="B12" t="str">
            <v>BP ENERGY</v>
          </cell>
          <cell r="C12" t="str">
            <v>Firm</v>
          </cell>
          <cell r="D12">
            <v>16225</v>
          </cell>
          <cell r="E12">
            <v>163196</v>
          </cell>
          <cell r="G12">
            <v>449918</v>
          </cell>
          <cell r="H12">
            <v>613114</v>
          </cell>
          <cell r="K12">
            <v>4</v>
          </cell>
          <cell r="L12" t="str">
            <v>BP ENERGY</v>
          </cell>
          <cell r="M12" t="str">
            <v>Firm</v>
          </cell>
          <cell r="N12">
            <v>20400</v>
          </cell>
          <cell r="O12">
            <v>568980</v>
          </cell>
          <cell r="Q12">
            <v>242054</v>
          </cell>
          <cell r="R12">
            <v>811034</v>
          </cell>
          <cell r="U12">
            <v>4</v>
          </cell>
          <cell r="V12" t="str">
            <v>BP ENERGY</v>
          </cell>
          <cell r="W12" t="str">
            <v>Firm</v>
          </cell>
          <cell r="X12">
            <v>9400</v>
          </cell>
          <cell r="Y12">
            <v>132686</v>
          </cell>
          <cell r="AA12">
            <v>167314</v>
          </cell>
          <cell r="AB12">
            <v>300000</v>
          </cell>
          <cell r="AE12">
            <v>4</v>
          </cell>
          <cell r="AF12" t="str">
            <v>BP ENERGY</v>
          </cell>
          <cell r="AG12" t="str">
            <v>Firm</v>
          </cell>
          <cell r="AH12">
            <v>8800</v>
          </cell>
          <cell r="AI12">
            <v>170686</v>
          </cell>
          <cell r="AK12">
            <v>122914</v>
          </cell>
          <cell r="AL12">
            <v>293600</v>
          </cell>
          <cell r="AO12">
            <v>4</v>
          </cell>
          <cell r="AP12" t="str">
            <v>BP ENERGY</v>
          </cell>
          <cell r="AQ12" t="str">
            <v>Firm</v>
          </cell>
          <cell r="AR12">
            <v>26000</v>
          </cell>
          <cell r="AS12">
            <v>749344</v>
          </cell>
          <cell r="AU12">
            <v>219606</v>
          </cell>
          <cell r="AV12">
            <v>968950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15600</v>
          </cell>
          <cell r="BC12">
            <v>558544</v>
          </cell>
          <cell r="BE12">
            <v>88456</v>
          </cell>
          <cell r="BF12">
            <v>647000</v>
          </cell>
        </row>
        <row r="13">
          <cell r="A13">
            <v>5</v>
          </cell>
          <cell r="B13" t="str">
            <v>BURBANK</v>
          </cell>
          <cell r="C13" t="str">
            <v>Firm</v>
          </cell>
          <cell r="D13">
            <v>1360</v>
          </cell>
          <cell r="E13">
            <v>21515</v>
          </cell>
          <cell r="G13">
            <v>42025</v>
          </cell>
          <cell r="H13">
            <v>63540</v>
          </cell>
          <cell r="K13">
            <v>5</v>
          </cell>
          <cell r="L13" t="str">
            <v>BURBANK</v>
          </cell>
          <cell r="M13" t="str">
            <v>Firm</v>
          </cell>
          <cell r="N13">
            <v>1600</v>
          </cell>
          <cell r="O13">
            <v>46302</v>
          </cell>
          <cell r="Q13">
            <v>24298</v>
          </cell>
          <cell r="R13">
            <v>70600</v>
          </cell>
          <cell r="U13">
            <v>5</v>
          </cell>
          <cell r="V13" t="str">
            <v>BURBANK</v>
          </cell>
          <cell r="W13" t="str">
            <v>Firm</v>
          </cell>
          <cell r="X13">
            <v>1400</v>
          </cell>
          <cell r="Y13">
            <v>13094</v>
          </cell>
          <cell r="AA13">
            <v>38006</v>
          </cell>
          <cell r="AB13">
            <v>51100</v>
          </cell>
          <cell r="AE13">
            <v>5</v>
          </cell>
          <cell r="AF13" t="str">
            <v>BURBANK</v>
          </cell>
          <cell r="AG13" t="str">
            <v>Firm</v>
          </cell>
          <cell r="AL13">
            <v>0</v>
          </cell>
          <cell r="AO13">
            <v>5</v>
          </cell>
          <cell r="AP13" t="str">
            <v>BURBANK</v>
          </cell>
          <cell r="AQ13" t="str">
            <v>Firm</v>
          </cell>
          <cell r="AR13">
            <v>1200</v>
          </cell>
          <cell r="AS13">
            <v>34220</v>
          </cell>
          <cell r="AU13">
            <v>2980</v>
          </cell>
          <cell r="AV13">
            <v>37200</v>
          </cell>
          <cell r="AY13">
            <v>5</v>
          </cell>
          <cell r="AZ13" t="str">
            <v>BURBANK</v>
          </cell>
          <cell r="BA13" t="str">
            <v>Firm</v>
          </cell>
          <cell r="BB13">
            <v>4200</v>
          </cell>
          <cell r="BC13">
            <v>201972</v>
          </cell>
          <cell r="BE13">
            <v>5428</v>
          </cell>
          <cell r="BF13">
            <v>207400</v>
          </cell>
        </row>
        <row r="14">
          <cell r="A14">
            <v>6</v>
          </cell>
          <cell r="B14" t="str">
            <v>CARGILL</v>
          </cell>
          <cell r="C14" t="str">
            <v>Firm</v>
          </cell>
          <cell r="D14">
            <v>7595</v>
          </cell>
          <cell r="E14">
            <v>115181</v>
          </cell>
          <cell r="G14">
            <v>167517</v>
          </cell>
          <cell r="H14">
            <v>282698</v>
          </cell>
          <cell r="K14">
            <v>6</v>
          </cell>
          <cell r="L14" t="str">
            <v>CARGILL</v>
          </cell>
          <cell r="M14" t="str">
            <v>Firm</v>
          </cell>
          <cell r="N14">
            <v>6635</v>
          </cell>
          <cell r="O14">
            <v>189995</v>
          </cell>
          <cell r="Q14">
            <v>73484</v>
          </cell>
          <cell r="R14">
            <v>263479</v>
          </cell>
          <cell r="U14">
            <v>6</v>
          </cell>
          <cell r="V14" t="str">
            <v>CARGILL</v>
          </cell>
          <cell r="W14" t="str">
            <v>Firm</v>
          </cell>
          <cell r="X14">
            <v>21325</v>
          </cell>
          <cell r="Y14">
            <v>569841</v>
          </cell>
          <cell r="AA14">
            <v>224020</v>
          </cell>
          <cell r="AB14">
            <v>793861</v>
          </cell>
          <cell r="AE14">
            <v>6</v>
          </cell>
          <cell r="AF14" t="str">
            <v>CARGILL</v>
          </cell>
          <cell r="AG14" t="str">
            <v>Firm</v>
          </cell>
          <cell r="AH14">
            <v>3805</v>
          </cell>
          <cell r="AI14">
            <v>137622</v>
          </cell>
          <cell r="AK14">
            <v>21777</v>
          </cell>
          <cell r="AL14">
            <v>159399</v>
          </cell>
          <cell r="AO14">
            <v>6</v>
          </cell>
          <cell r="AP14" t="str">
            <v>CARGILL</v>
          </cell>
          <cell r="AQ14" t="str">
            <v>Firm</v>
          </cell>
          <cell r="AR14">
            <v>16375</v>
          </cell>
          <cell r="AS14">
            <v>375893</v>
          </cell>
          <cell r="AU14">
            <v>272332</v>
          </cell>
          <cell r="AV14">
            <v>648225</v>
          </cell>
          <cell r="AY14">
            <v>6</v>
          </cell>
          <cell r="AZ14" t="str">
            <v>CARGILL</v>
          </cell>
          <cell r="BA14" t="str">
            <v>Firm</v>
          </cell>
          <cell r="BB14">
            <v>13133</v>
          </cell>
          <cell r="BC14">
            <v>399041</v>
          </cell>
          <cell r="BE14">
            <v>160374</v>
          </cell>
          <cell r="BF14">
            <v>559415</v>
          </cell>
        </row>
        <row r="15">
          <cell r="A15">
            <v>7</v>
          </cell>
          <cell r="B15" t="str">
            <v>CONOCO</v>
          </cell>
          <cell r="C15" t="str">
            <v>Firm</v>
          </cell>
          <cell r="D15">
            <v>6638</v>
          </cell>
          <cell r="E15">
            <v>104934</v>
          </cell>
          <cell r="G15">
            <v>123946</v>
          </cell>
          <cell r="H15">
            <v>228880</v>
          </cell>
          <cell r="K15">
            <v>7</v>
          </cell>
          <cell r="L15" t="str">
            <v>CONOCO</v>
          </cell>
          <cell r="M15" t="str">
            <v>Firm</v>
          </cell>
          <cell r="N15">
            <v>6126</v>
          </cell>
          <cell r="O15">
            <v>128788</v>
          </cell>
          <cell r="Q15">
            <v>100094</v>
          </cell>
          <cell r="R15">
            <v>228882</v>
          </cell>
          <cell r="U15">
            <v>7</v>
          </cell>
          <cell r="V15" t="str">
            <v>CONOCO</v>
          </cell>
          <cell r="W15" t="str">
            <v>Firm</v>
          </cell>
          <cell r="X15">
            <v>5135</v>
          </cell>
          <cell r="Y15">
            <v>106347</v>
          </cell>
          <cell r="AA15">
            <v>71774</v>
          </cell>
          <cell r="AB15">
            <v>178121</v>
          </cell>
          <cell r="AE15">
            <v>7</v>
          </cell>
          <cell r="AF15" t="str">
            <v>CONOCO</v>
          </cell>
          <cell r="AG15" t="str">
            <v>Firm</v>
          </cell>
          <cell r="AH15">
            <v>8616</v>
          </cell>
          <cell r="AI15">
            <v>313550</v>
          </cell>
          <cell r="AK15">
            <v>42621</v>
          </cell>
          <cell r="AL15">
            <v>356171</v>
          </cell>
          <cell r="AO15">
            <v>7</v>
          </cell>
          <cell r="AP15" t="str">
            <v>CONOCO</v>
          </cell>
          <cell r="AQ15" t="str">
            <v>Firm</v>
          </cell>
          <cell r="AR15">
            <v>5420</v>
          </cell>
          <cell r="AS15">
            <v>128062</v>
          </cell>
          <cell r="AU15">
            <v>80678</v>
          </cell>
          <cell r="AV15">
            <v>208740</v>
          </cell>
          <cell r="AY15">
            <v>7</v>
          </cell>
          <cell r="AZ15" t="str">
            <v>CONOCO</v>
          </cell>
          <cell r="BA15" t="str">
            <v>Firm</v>
          </cell>
          <cell r="BB15">
            <v>31444</v>
          </cell>
          <cell r="BC15">
            <v>1597584</v>
          </cell>
          <cell r="BE15">
            <v>57929</v>
          </cell>
          <cell r="BF15">
            <v>1655513</v>
          </cell>
        </row>
        <row r="16">
          <cell r="A16">
            <v>8</v>
          </cell>
          <cell r="B16" t="str">
            <v>CONSTELL</v>
          </cell>
          <cell r="C16" t="str">
            <v>Firm</v>
          </cell>
          <cell r="D16">
            <v>17345</v>
          </cell>
          <cell r="E16">
            <v>196168</v>
          </cell>
          <cell r="G16">
            <v>489309</v>
          </cell>
          <cell r="H16">
            <v>685477</v>
          </cell>
          <cell r="K16">
            <v>8</v>
          </cell>
          <cell r="L16" t="str">
            <v>CONSTELL</v>
          </cell>
          <cell r="M16" t="str">
            <v>Firm</v>
          </cell>
          <cell r="N16">
            <v>16600</v>
          </cell>
          <cell r="O16">
            <v>326002</v>
          </cell>
          <cell r="Q16">
            <v>302012</v>
          </cell>
          <cell r="R16">
            <v>628014</v>
          </cell>
          <cell r="U16">
            <v>8</v>
          </cell>
          <cell r="V16" t="str">
            <v>CONSTELL</v>
          </cell>
          <cell r="W16" t="str">
            <v>Firm</v>
          </cell>
          <cell r="X16">
            <v>10000</v>
          </cell>
          <cell r="Y16">
            <v>163526</v>
          </cell>
          <cell r="AA16">
            <v>171424</v>
          </cell>
          <cell r="AB16">
            <v>334950</v>
          </cell>
          <cell r="AE16">
            <v>8</v>
          </cell>
          <cell r="AF16" t="str">
            <v>CONSTELL</v>
          </cell>
          <cell r="AG16" t="str">
            <v>Firm</v>
          </cell>
          <cell r="AH16">
            <v>10050</v>
          </cell>
          <cell r="AI16">
            <v>173717</v>
          </cell>
          <cell r="AK16">
            <v>165683</v>
          </cell>
          <cell r="AL16">
            <v>339400</v>
          </cell>
          <cell r="AO16">
            <v>8</v>
          </cell>
          <cell r="AP16" t="str">
            <v>CONSTELL</v>
          </cell>
          <cell r="AQ16" t="str">
            <v>Firm</v>
          </cell>
          <cell r="AR16">
            <v>9000</v>
          </cell>
          <cell r="AS16">
            <v>139677</v>
          </cell>
          <cell r="AU16">
            <v>159073</v>
          </cell>
          <cell r="AV16">
            <v>298750</v>
          </cell>
          <cell r="AY16">
            <v>8</v>
          </cell>
          <cell r="AZ16" t="str">
            <v>CONSTELL</v>
          </cell>
          <cell r="BA16" t="str">
            <v>Firm</v>
          </cell>
          <cell r="BB16">
            <v>16376</v>
          </cell>
          <cell r="BC16">
            <v>687058</v>
          </cell>
          <cell r="BE16">
            <v>75222</v>
          </cell>
          <cell r="BF16">
            <v>762280</v>
          </cell>
        </row>
        <row r="17">
          <cell r="A17">
            <v>9</v>
          </cell>
          <cell r="B17" t="str">
            <v>CORAL</v>
          </cell>
          <cell r="C17" t="str">
            <v>Firm</v>
          </cell>
          <cell r="D17">
            <v>45942</v>
          </cell>
          <cell r="E17">
            <v>800440</v>
          </cell>
          <cell r="G17">
            <v>1022879</v>
          </cell>
          <cell r="H17">
            <v>1823319</v>
          </cell>
          <cell r="K17">
            <v>9</v>
          </cell>
          <cell r="L17" t="str">
            <v>CORAL</v>
          </cell>
          <cell r="M17" t="str">
            <v>Firm</v>
          </cell>
          <cell r="N17">
            <v>18570</v>
          </cell>
          <cell r="O17">
            <v>435229</v>
          </cell>
          <cell r="Q17">
            <v>296844</v>
          </cell>
          <cell r="R17">
            <v>732073</v>
          </cell>
          <cell r="U17">
            <v>9</v>
          </cell>
          <cell r="V17" t="str">
            <v>CORAL</v>
          </cell>
          <cell r="W17" t="str">
            <v>Firm</v>
          </cell>
          <cell r="X17">
            <v>22785</v>
          </cell>
          <cell r="Y17">
            <v>366698</v>
          </cell>
          <cell r="AA17">
            <v>456974</v>
          </cell>
          <cell r="AB17">
            <v>823672</v>
          </cell>
          <cell r="AE17">
            <v>9</v>
          </cell>
          <cell r="AF17" t="str">
            <v>CORAL</v>
          </cell>
          <cell r="AG17" t="str">
            <v>Firm</v>
          </cell>
          <cell r="AH17">
            <v>16031</v>
          </cell>
          <cell r="AI17">
            <v>455604</v>
          </cell>
          <cell r="AK17">
            <v>160775</v>
          </cell>
          <cell r="AL17">
            <v>616379</v>
          </cell>
          <cell r="AO17">
            <v>9</v>
          </cell>
          <cell r="AP17" t="str">
            <v>CORAL</v>
          </cell>
          <cell r="AQ17" t="str">
            <v>Firm</v>
          </cell>
          <cell r="AR17">
            <v>21220</v>
          </cell>
          <cell r="AS17">
            <v>629385</v>
          </cell>
          <cell r="AU17">
            <v>315495</v>
          </cell>
          <cell r="AV17">
            <v>944880</v>
          </cell>
          <cell r="AY17">
            <v>9</v>
          </cell>
          <cell r="AZ17" t="str">
            <v>CORAL</v>
          </cell>
          <cell r="BA17" t="str">
            <v>Firm</v>
          </cell>
          <cell r="BB17">
            <v>17799</v>
          </cell>
          <cell r="BC17">
            <v>618966</v>
          </cell>
          <cell r="BE17">
            <v>122929</v>
          </cell>
          <cell r="BF17">
            <v>741895</v>
          </cell>
        </row>
        <row r="18">
          <cell r="A18">
            <v>10</v>
          </cell>
          <cell r="B18" t="str">
            <v>DUKE</v>
          </cell>
          <cell r="C18" t="str">
            <v>Firm</v>
          </cell>
          <cell r="D18">
            <v>35</v>
          </cell>
          <cell r="E18">
            <v>1142</v>
          </cell>
          <cell r="G18">
            <v>783</v>
          </cell>
          <cell r="H18">
            <v>1925</v>
          </cell>
          <cell r="K18">
            <v>10</v>
          </cell>
          <cell r="L18" t="str">
            <v>DUKE</v>
          </cell>
          <cell r="M18" t="str">
            <v>Firm</v>
          </cell>
          <cell r="R18">
            <v>0</v>
          </cell>
          <cell r="U18">
            <v>10</v>
          </cell>
          <cell r="V18" t="str">
            <v>DUKE</v>
          </cell>
          <cell r="W18" t="str">
            <v>Firm</v>
          </cell>
          <cell r="X18">
            <v>600</v>
          </cell>
          <cell r="Y18">
            <v>24850</v>
          </cell>
          <cell r="AA18">
            <v>300</v>
          </cell>
          <cell r="AB18">
            <v>25150</v>
          </cell>
          <cell r="AE18">
            <v>10</v>
          </cell>
          <cell r="AF18" t="str">
            <v>DUKE</v>
          </cell>
          <cell r="AG18" t="str">
            <v>Firm</v>
          </cell>
          <cell r="AL18">
            <v>0</v>
          </cell>
          <cell r="AO18">
            <v>10</v>
          </cell>
          <cell r="AP18" t="str">
            <v>DUKE</v>
          </cell>
          <cell r="AQ18" t="str">
            <v>Firm</v>
          </cell>
          <cell r="AV18">
            <v>0</v>
          </cell>
          <cell r="AY18">
            <v>10</v>
          </cell>
          <cell r="AZ18" t="str">
            <v>DUKE</v>
          </cell>
          <cell r="BA18" t="str">
            <v>Firm</v>
          </cell>
          <cell r="BB18">
            <v>1230</v>
          </cell>
          <cell r="BC18">
            <v>55812</v>
          </cell>
          <cell r="BE18">
            <v>10628</v>
          </cell>
          <cell r="BF18">
            <v>66440</v>
          </cell>
        </row>
        <row r="19">
          <cell r="A19">
            <v>11</v>
          </cell>
          <cell r="B19" t="str">
            <v>IID</v>
          </cell>
          <cell r="C19" t="str">
            <v>Firm</v>
          </cell>
          <cell r="H19">
            <v>0</v>
          </cell>
          <cell r="K19">
            <v>11</v>
          </cell>
          <cell r="L19" t="str">
            <v>IID</v>
          </cell>
          <cell r="M19" t="str">
            <v>Firm</v>
          </cell>
          <cell r="R19">
            <v>0</v>
          </cell>
          <cell r="U19">
            <v>11</v>
          </cell>
          <cell r="V19" t="str">
            <v>IID</v>
          </cell>
          <cell r="W19" t="str">
            <v>Firm</v>
          </cell>
          <cell r="AB19">
            <v>0</v>
          </cell>
          <cell r="AE19">
            <v>11</v>
          </cell>
          <cell r="AF19" t="str">
            <v>IID</v>
          </cell>
          <cell r="AG19" t="str">
            <v>Firm</v>
          </cell>
          <cell r="AH19">
            <v>3200</v>
          </cell>
          <cell r="AI19">
            <v>157855</v>
          </cell>
          <cell r="AK19">
            <v>10005</v>
          </cell>
          <cell r="AL19">
            <v>167860</v>
          </cell>
          <cell r="AO19">
            <v>11</v>
          </cell>
          <cell r="AP19" t="str">
            <v>IID</v>
          </cell>
          <cell r="AQ19" t="str">
            <v>Firm</v>
          </cell>
          <cell r="AV19">
            <v>0</v>
          </cell>
          <cell r="AY19">
            <v>11</v>
          </cell>
          <cell r="AZ19" t="str">
            <v>IID</v>
          </cell>
          <cell r="BA19" t="str">
            <v>Firm</v>
          </cell>
          <cell r="BB19">
            <v>2400</v>
          </cell>
          <cell r="BC19">
            <v>96467</v>
          </cell>
          <cell r="BE19">
            <v>25033</v>
          </cell>
          <cell r="BF19">
            <v>121500</v>
          </cell>
        </row>
        <row r="20">
          <cell r="A20">
            <v>12</v>
          </cell>
          <cell r="B20" t="str">
            <v>IPCO</v>
          </cell>
          <cell r="C20" t="str">
            <v>Firm</v>
          </cell>
          <cell r="D20">
            <v>75</v>
          </cell>
          <cell r="E20">
            <v>1143</v>
          </cell>
          <cell r="G20">
            <v>1107</v>
          </cell>
          <cell r="H20">
            <v>2250</v>
          </cell>
          <cell r="K20">
            <v>12</v>
          </cell>
          <cell r="L20" t="str">
            <v>IPCO</v>
          </cell>
          <cell r="M20" t="str">
            <v>Firm</v>
          </cell>
          <cell r="R20">
            <v>0</v>
          </cell>
          <cell r="U20">
            <v>12</v>
          </cell>
          <cell r="V20" t="str">
            <v>IPCO</v>
          </cell>
          <cell r="W20" t="str">
            <v>Firm</v>
          </cell>
          <cell r="AB20">
            <v>0</v>
          </cell>
          <cell r="AE20">
            <v>12</v>
          </cell>
          <cell r="AF20" t="str">
            <v>IPCO</v>
          </cell>
          <cell r="AG20" t="str">
            <v>Firm</v>
          </cell>
          <cell r="AL20">
            <v>0</v>
          </cell>
          <cell r="AO20">
            <v>12</v>
          </cell>
          <cell r="AP20" t="str">
            <v>IPCO</v>
          </cell>
          <cell r="AQ20" t="str">
            <v>Firm</v>
          </cell>
          <cell r="AV20">
            <v>0</v>
          </cell>
          <cell r="AY20">
            <v>12</v>
          </cell>
          <cell r="AZ20" t="str">
            <v>IPCO</v>
          </cell>
          <cell r="BA20" t="str">
            <v>Firm</v>
          </cell>
          <cell r="BF20">
            <v>0</v>
          </cell>
        </row>
        <row r="21">
          <cell r="A21">
            <v>13</v>
          </cell>
          <cell r="B21" t="str">
            <v>LADWP</v>
          </cell>
          <cell r="C21" t="str">
            <v>Firm</v>
          </cell>
          <cell r="H21">
            <v>0</v>
          </cell>
          <cell r="K21">
            <v>13</v>
          </cell>
          <cell r="L21" t="str">
            <v>LADWP</v>
          </cell>
          <cell r="M21" t="str">
            <v>Firm</v>
          </cell>
          <cell r="R21">
            <v>0</v>
          </cell>
          <cell r="U21">
            <v>13</v>
          </cell>
          <cell r="V21" t="str">
            <v>LADWP</v>
          </cell>
          <cell r="W21" t="str">
            <v>Firm</v>
          </cell>
          <cell r="X21">
            <v>1400</v>
          </cell>
          <cell r="Y21">
            <v>29176</v>
          </cell>
          <cell r="AA21">
            <v>17224</v>
          </cell>
          <cell r="AB21">
            <v>46400</v>
          </cell>
          <cell r="AE21">
            <v>13</v>
          </cell>
          <cell r="AF21" t="str">
            <v>LADWP</v>
          </cell>
          <cell r="AG21" t="str">
            <v>Firm</v>
          </cell>
          <cell r="AH21">
            <v>600</v>
          </cell>
          <cell r="AI21">
            <v>21979</v>
          </cell>
          <cell r="AK21">
            <v>2681</v>
          </cell>
          <cell r="AL21">
            <v>24660</v>
          </cell>
          <cell r="AO21">
            <v>13</v>
          </cell>
          <cell r="AP21" t="str">
            <v>LADWP</v>
          </cell>
          <cell r="AQ21" t="str">
            <v>Firm</v>
          </cell>
          <cell r="AR21">
            <v>175</v>
          </cell>
          <cell r="AS21">
            <v>7911</v>
          </cell>
          <cell r="AU21">
            <v>1139</v>
          </cell>
          <cell r="AV21">
            <v>9050</v>
          </cell>
          <cell r="AY21">
            <v>13</v>
          </cell>
          <cell r="AZ21" t="str">
            <v>LADWP</v>
          </cell>
          <cell r="BA21" t="str">
            <v>Firm</v>
          </cell>
          <cell r="BB21">
            <v>25</v>
          </cell>
          <cell r="BC21">
            <v>1375</v>
          </cell>
          <cell r="BE21">
            <v>-325</v>
          </cell>
          <cell r="BF21">
            <v>1050</v>
          </cell>
        </row>
        <row r="22">
          <cell r="A22">
            <v>14</v>
          </cell>
          <cell r="B22" t="str">
            <v>MIECO</v>
          </cell>
          <cell r="C22" t="str">
            <v>Firm</v>
          </cell>
          <cell r="D22">
            <v>200</v>
          </cell>
          <cell r="E22">
            <v>1062</v>
          </cell>
          <cell r="G22">
            <v>4388</v>
          </cell>
          <cell r="H22">
            <v>5450</v>
          </cell>
          <cell r="K22">
            <v>14</v>
          </cell>
          <cell r="L22" t="str">
            <v>MIECO</v>
          </cell>
          <cell r="M22" t="str">
            <v>Firm</v>
          </cell>
          <cell r="R22">
            <v>0</v>
          </cell>
          <cell r="U22">
            <v>14</v>
          </cell>
          <cell r="V22" t="str">
            <v>MIECO</v>
          </cell>
          <cell r="W22" t="str">
            <v>Firm</v>
          </cell>
          <cell r="AB22">
            <v>0</v>
          </cell>
          <cell r="AE22">
            <v>14</v>
          </cell>
          <cell r="AF22" t="str">
            <v>MIECO</v>
          </cell>
          <cell r="AG22" t="str">
            <v>Firm</v>
          </cell>
          <cell r="AL22">
            <v>0</v>
          </cell>
          <cell r="AO22">
            <v>14</v>
          </cell>
          <cell r="AP22" t="str">
            <v>MIECO</v>
          </cell>
          <cell r="AQ22" t="str">
            <v>Firm</v>
          </cell>
          <cell r="AV22">
            <v>0</v>
          </cell>
          <cell r="AY22">
            <v>14</v>
          </cell>
          <cell r="AZ22" t="str">
            <v>MIECO</v>
          </cell>
          <cell r="BA22" t="str">
            <v>Firm</v>
          </cell>
          <cell r="BF22">
            <v>0</v>
          </cell>
        </row>
        <row r="23">
          <cell r="A23">
            <v>15</v>
          </cell>
          <cell r="B23" t="str">
            <v>MORGAN</v>
          </cell>
          <cell r="C23" t="str">
            <v>Firm</v>
          </cell>
          <cell r="D23">
            <v>19735</v>
          </cell>
          <cell r="E23">
            <v>331287</v>
          </cell>
          <cell r="G23">
            <v>470989</v>
          </cell>
          <cell r="H23">
            <v>802276</v>
          </cell>
          <cell r="K23">
            <v>15</v>
          </cell>
          <cell r="L23" t="str">
            <v>MORGAN</v>
          </cell>
          <cell r="M23" t="str">
            <v>Firm</v>
          </cell>
          <cell r="N23">
            <v>3005</v>
          </cell>
          <cell r="O23">
            <v>51499</v>
          </cell>
          <cell r="Q23">
            <v>60689</v>
          </cell>
          <cell r="R23">
            <v>112188</v>
          </cell>
          <cell r="U23">
            <v>15</v>
          </cell>
          <cell r="V23" t="str">
            <v>MORGAN</v>
          </cell>
          <cell r="W23" t="str">
            <v>Firm</v>
          </cell>
          <cell r="X23">
            <v>8935</v>
          </cell>
          <cell r="Y23">
            <v>338519</v>
          </cell>
          <cell r="AA23">
            <v>18391</v>
          </cell>
          <cell r="AB23">
            <v>356910</v>
          </cell>
          <cell r="AE23">
            <v>15</v>
          </cell>
          <cell r="AF23" t="str">
            <v>MORGAN</v>
          </cell>
          <cell r="AG23" t="str">
            <v>Firm</v>
          </cell>
          <cell r="AH23">
            <v>7025</v>
          </cell>
          <cell r="AI23">
            <v>244357</v>
          </cell>
          <cell r="AK23">
            <v>57000</v>
          </cell>
          <cell r="AL23">
            <v>301357</v>
          </cell>
          <cell r="AO23">
            <v>15</v>
          </cell>
          <cell r="AP23" t="str">
            <v>MORGAN</v>
          </cell>
          <cell r="AQ23" t="str">
            <v>Firm</v>
          </cell>
          <cell r="AR23">
            <v>12835</v>
          </cell>
          <cell r="AS23">
            <v>435199</v>
          </cell>
          <cell r="AU23">
            <v>102107</v>
          </cell>
          <cell r="AV23">
            <v>537306</v>
          </cell>
          <cell r="AY23">
            <v>15</v>
          </cell>
          <cell r="AZ23" t="str">
            <v>MORGAN</v>
          </cell>
          <cell r="BA23" t="str">
            <v>Firm</v>
          </cell>
          <cell r="BB23">
            <v>5101</v>
          </cell>
          <cell r="BC23">
            <v>263115</v>
          </cell>
          <cell r="BE23">
            <v>11589</v>
          </cell>
          <cell r="BF23">
            <v>274704</v>
          </cell>
        </row>
        <row r="24">
          <cell r="A24">
            <v>16</v>
          </cell>
          <cell r="B24" t="str">
            <v>OXY</v>
          </cell>
          <cell r="C24" t="str">
            <v>Firm</v>
          </cell>
          <cell r="H24">
            <v>0</v>
          </cell>
          <cell r="K24">
            <v>16</v>
          </cell>
          <cell r="L24" t="str">
            <v>OXY</v>
          </cell>
          <cell r="M24" t="str">
            <v>Firm</v>
          </cell>
          <cell r="R24">
            <v>0</v>
          </cell>
          <cell r="U24">
            <v>16</v>
          </cell>
          <cell r="V24" t="str">
            <v>OXY</v>
          </cell>
          <cell r="W24" t="str">
            <v>Firm</v>
          </cell>
          <cell r="AB24">
            <v>0</v>
          </cell>
          <cell r="AE24">
            <v>16</v>
          </cell>
          <cell r="AF24" t="str">
            <v>OXY</v>
          </cell>
          <cell r="AG24" t="str">
            <v>Firm</v>
          </cell>
          <cell r="AL24">
            <v>0</v>
          </cell>
          <cell r="AO24">
            <v>16</v>
          </cell>
          <cell r="AP24" t="str">
            <v>OXY</v>
          </cell>
          <cell r="AQ24" t="str">
            <v>Firm</v>
          </cell>
          <cell r="AV24">
            <v>0</v>
          </cell>
          <cell r="AY24">
            <v>16</v>
          </cell>
          <cell r="AZ24" t="str">
            <v>OXY</v>
          </cell>
          <cell r="BA24" t="str">
            <v>Firm</v>
          </cell>
          <cell r="BB24">
            <v>1200</v>
          </cell>
          <cell r="BC24">
            <v>47400</v>
          </cell>
          <cell r="BE24">
            <v>1200</v>
          </cell>
          <cell r="BF24">
            <v>48600</v>
          </cell>
        </row>
        <row r="25">
          <cell r="A25">
            <v>17</v>
          </cell>
          <cell r="B25" t="str">
            <v>PACIFICORP (PAC)</v>
          </cell>
          <cell r="C25" t="str">
            <v>Firm</v>
          </cell>
          <cell r="D25">
            <v>25</v>
          </cell>
          <cell r="E25">
            <v>188</v>
          </cell>
          <cell r="G25">
            <v>662</v>
          </cell>
          <cell r="H25">
            <v>850</v>
          </cell>
          <cell r="K25">
            <v>17</v>
          </cell>
          <cell r="L25" t="str">
            <v>PACIFICORP (PAC)</v>
          </cell>
          <cell r="M25" t="str">
            <v>Firm</v>
          </cell>
          <cell r="N25">
            <v>1000</v>
          </cell>
          <cell r="O25">
            <v>18846</v>
          </cell>
          <cell r="Q25">
            <v>17554</v>
          </cell>
          <cell r="R25">
            <v>36400</v>
          </cell>
          <cell r="U25">
            <v>17</v>
          </cell>
          <cell r="V25" t="str">
            <v>PACIFICORP (PAC)</v>
          </cell>
          <cell r="W25" t="str">
            <v>Firm</v>
          </cell>
          <cell r="X25">
            <v>600</v>
          </cell>
          <cell r="Y25">
            <v>20890</v>
          </cell>
          <cell r="AA25">
            <v>310</v>
          </cell>
          <cell r="AB25">
            <v>21200</v>
          </cell>
          <cell r="AE25">
            <v>17</v>
          </cell>
          <cell r="AF25" t="str">
            <v>PACIFICORP (PAC)</v>
          </cell>
          <cell r="AG25" t="str">
            <v>Firm</v>
          </cell>
          <cell r="AH25">
            <v>2200</v>
          </cell>
          <cell r="AI25">
            <v>83410</v>
          </cell>
          <cell r="AK25">
            <v>540</v>
          </cell>
          <cell r="AL25">
            <v>83950</v>
          </cell>
          <cell r="AO25">
            <v>17</v>
          </cell>
          <cell r="AP25" t="str">
            <v>PACIFICORP (PAC)</v>
          </cell>
          <cell r="AQ25" t="str">
            <v>Firm</v>
          </cell>
          <cell r="AR25">
            <v>600</v>
          </cell>
          <cell r="AS25">
            <v>13804</v>
          </cell>
          <cell r="AU25">
            <v>7746</v>
          </cell>
          <cell r="AV25">
            <v>21550</v>
          </cell>
          <cell r="AY25">
            <v>17</v>
          </cell>
          <cell r="AZ25" t="str">
            <v>PACIFICORP (PAC)</v>
          </cell>
          <cell r="BA25" t="str">
            <v>Firm</v>
          </cell>
          <cell r="BB25">
            <v>1925</v>
          </cell>
          <cell r="BC25">
            <v>59781</v>
          </cell>
          <cell r="BE25">
            <v>23874</v>
          </cell>
          <cell r="BF25">
            <v>83655</v>
          </cell>
        </row>
        <row r="26">
          <cell r="A26">
            <v>18</v>
          </cell>
          <cell r="B26" t="str">
            <v>PGR</v>
          </cell>
          <cell r="C26" t="str">
            <v>Firm</v>
          </cell>
          <cell r="H26">
            <v>0</v>
          </cell>
          <cell r="K26">
            <v>18</v>
          </cell>
          <cell r="L26" t="str">
            <v>PGR</v>
          </cell>
          <cell r="M26" t="str">
            <v>Firm</v>
          </cell>
          <cell r="R26">
            <v>0</v>
          </cell>
          <cell r="U26">
            <v>18</v>
          </cell>
          <cell r="V26" t="str">
            <v>PGR</v>
          </cell>
          <cell r="W26" t="str">
            <v>Firm</v>
          </cell>
          <cell r="AB26">
            <v>0</v>
          </cell>
          <cell r="AE26">
            <v>18</v>
          </cell>
          <cell r="AF26" t="str">
            <v>PGR</v>
          </cell>
          <cell r="AG26" t="str">
            <v>Firm</v>
          </cell>
          <cell r="AL26">
            <v>0</v>
          </cell>
          <cell r="AO26">
            <v>18</v>
          </cell>
          <cell r="AP26" t="str">
            <v>PGR</v>
          </cell>
          <cell r="AQ26" t="str">
            <v>Firm</v>
          </cell>
          <cell r="AV26">
            <v>0</v>
          </cell>
          <cell r="AY26">
            <v>18</v>
          </cell>
          <cell r="AZ26" t="str">
            <v>PGR</v>
          </cell>
          <cell r="BA26" t="str">
            <v>Firm</v>
          </cell>
          <cell r="BF26">
            <v>0</v>
          </cell>
        </row>
        <row r="27">
          <cell r="A27">
            <v>19</v>
          </cell>
          <cell r="B27" t="str">
            <v>PNM</v>
          </cell>
          <cell r="C27" t="str">
            <v>Firm</v>
          </cell>
          <cell r="D27">
            <v>13244</v>
          </cell>
          <cell r="E27">
            <v>458133</v>
          </cell>
          <cell r="G27">
            <v>92524</v>
          </cell>
          <cell r="H27">
            <v>550657</v>
          </cell>
          <cell r="K27">
            <v>19</v>
          </cell>
          <cell r="L27" t="str">
            <v>PNM</v>
          </cell>
          <cell r="M27" t="str">
            <v>Firm</v>
          </cell>
          <cell r="N27">
            <v>17484</v>
          </cell>
          <cell r="O27">
            <v>644550</v>
          </cell>
          <cell r="P27">
            <v>11</v>
          </cell>
          <cell r="Q27">
            <v>37997</v>
          </cell>
          <cell r="R27">
            <v>682558</v>
          </cell>
          <cell r="U27">
            <v>19</v>
          </cell>
          <cell r="V27" t="str">
            <v>PNM</v>
          </cell>
          <cell r="W27" t="str">
            <v>Firm</v>
          </cell>
          <cell r="X27">
            <v>10373</v>
          </cell>
          <cell r="Y27">
            <v>369858</v>
          </cell>
          <cell r="AA27">
            <v>38672</v>
          </cell>
          <cell r="AB27">
            <v>408530</v>
          </cell>
          <cell r="AE27">
            <v>19</v>
          </cell>
          <cell r="AF27" t="str">
            <v>PNM</v>
          </cell>
          <cell r="AG27" t="str">
            <v>Firm</v>
          </cell>
          <cell r="AH27">
            <v>7642</v>
          </cell>
          <cell r="AI27">
            <v>298195</v>
          </cell>
          <cell r="AK27">
            <v>21819</v>
          </cell>
          <cell r="AL27">
            <v>320014</v>
          </cell>
          <cell r="AO27">
            <v>19</v>
          </cell>
          <cell r="AP27" t="str">
            <v>PNM</v>
          </cell>
          <cell r="AQ27" t="str">
            <v>Firm</v>
          </cell>
          <cell r="AR27">
            <v>26869</v>
          </cell>
          <cell r="AS27">
            <v>1160558</v>
          </cell>
          <cell r="AU27">
            <v>22749</v>
          </cell>
          <cell r="AV27">
            <v>1183307</v>
          </cell>
          <cell r="AY27">
            <v>19</v>
          </cell>
          <cell r="AZ27" t="str">
            <v>PNM</v>
          </cell>
          <cell r="BA27" t="str">
            <v>Firm</v>
          </cell>
          <cell r="BB27">
            <v>10353</v>
          </cell>
          <cell r="BC27">
            <v>428240</v>
          </cell>
          <cell r="BE27">
            <v>10867</v>
          </cell>
          <cell r="BF27">
            <v>439107</v>
          </cell>
        </row>
        <row r="28">
          <cell r="A28">
            <v>20</v>
          </cell>
          <cell r="B28" t="str">
            <v>POWERX</v>
          </cell>
          <cell r="C28" t="str">
            <v>Firm</v>
          </cell>
          <cell r="D28">
            <v>2505</v>
          </cell>
          <cell r="E28">
            <v>54547</v>
          </cell>
          <cell r="G28">
            <v>8268</v>
          </cell>
          <cell r="H28">
            <v>62815</v>
          </cell>
          <cell r="K28">
            <v>20</v>
          </cell>
          <cell r="L28" t="str">
            <v>POWERX</v>
          </cell>
          <cell r="M28" t="str">
            <v>Firm</v>
          </cell>
          <cell r="N28">
            <v>1395</v>
          </cell>
          <cell r="O28">
            <v>26547</v>
          </cell>
          <cell r="Q28">
            <v>10531</v>
          </cell>
          <cell r="R28">
            <v>37078</v>
          </cell>
          <cell r="U28">
            <v>20</v>
          </cell>
          <cell r="V28" t="str">
            <v>POWERX</v>
          </cell>
          <cell r="W28" t="str">
            <v>Firm</v>
          </cell>
          <cell r="X28">
            <v>3295</v>
          </cell>
          <cell r="Y28">
            <v>53082</v>
          </cell>
          <cell r="AA28">
            <v>24599</v>
          </cell>
          <cell r="AB28">
            <v>77681</v>
          </cell>
          <cell r="AE28">
            <v>20</v>
          </cell>
          <cell r="AF28" t="str">
            <v>POWERX</v>
          </cell>
          <cell r="AG28" t="str">
            <v>Firm</v>
          </cell>
          <cell r="AH28">
            <v>1961</v>
          </cell>
          <cell r="AI28">
            <v>49168</v>
          </cell>
          <cell r="AK28">
            <v>609</v>
          </cell>
          <cell r="AL28">
            <v>49777</v>
          </cell>
          <cell r="AO28">
            <v>20</v>
          </cell>
          <cell r="AP28" t="str">
            <v>POWERX</v>
          </cell>
          <cell r="AQ28" t="str">
            <v>Firm</v>
          </cell>
          <cell r="AR28">
            <v>5158</v>
          </cell>
          <cell r="AS28">
            <v>111010</v>
          </cell>
          <cell r="AU28">
            <v>21227</v>
          </cell>
          <cell r="AV28">
            <v>132237</v>
          </cell>
          <cell r="AY28">
            <v>20</v>
          </cell>
          <cell r="AZ28" t="str">
            <v>POWERX</v>
          </cell>
          <cell r="BA28" t="str">
            <v>Firm</v>
          </cell>
          <cell r="BB28">
            <v>2628</v>
          </cell>
          <cell r="BC28">
            <v>57642</v>
          </cell>
          <cell r="BE28">
            <v>-5705</v>
          </cell>
          <cell r="BF28">
            <v>51937</v>
          </cell>
        </row>
        <row r="29">
          <cell r="A29">
            <v>21</v>
          </cell>
          <cell r="B29" t="str">
            <v>PPM (PacificCorp Pwr Mkt)</v>
          </cell>
          <cell r="C29" t="str">
            <v>Firm</v>
          </cell>
          <cell r="H29">
            <v>0</v>
          </cell>
          <cell r="K29">
            <v>21</v>
          </cell>
          <cell r="L29" t="str">
            <v>PPM</v>
          </cell>
          <cell r="M29" t="str">
            <v>Firm</v>
          </cell>
          <cell r="N29">
            <v>400</v>
          </cell>
          <cell r="O29">
            <v>5683</v>
          </cell>
          <cell r="Q29">
            <v>10817</v>
          </cell>
          <cell r="R29">
            <v>16500</v>
          </cell>
          <cell r="U29">
            <v>21</v>
          </cell>
          <cell r="V29" t="str">
            <v>PPM</v>
          </cell>
          <cell r="W29" t="str">
            <v>Firm</v>
          </cell>
          <cell r="X29">
            <v>400</v>
          </cell>
          <cell r="Y29">
            <v>7855</v>
          </cell>
          <cell r="AA29">
            <v>9145</v>
          </cell>
          <cell r="AB29">
            <v>17000</v>
          </cell>
          <cell r="AE29">
            <v>21</v>
          </cell>
          <cell r="AF29" t="str">
            <v>PPM</v>
          </cell>
          <cell r="AG29" t="str">
            <v>Firm</v>
          </cell>
          <cell r="AL29">
            <v>0</v>
          </cell>
          <cell r="AO29">
            <v>21</v>
          </cell>
          <cell r="AP29" t="str">
            <v>PPM</v>
          </cell>
          <cell r="AQ29" t="str">
            <v>Firm</v>
          </cell>
          <cell r="AR29">
            <v>1400</v>
          </cell>
          <cell r="AS29">
            <v>30415</v>
          </cell>
          <cell r="AU29">
            <v>32285</v>
          </cell>
          <cell r="AV29">
            <v>62700</v>
          </cell>
          <cell r="AY29">
            <v>21</v>
          </cell>
          <cell r="AZ29" t="str">
            <v>PPM</v>
          </cell>
          <cell r="BA29" t="str">
            <v>Firm</v>
          </cell>
          <cell r="BB29">
            <v>400</v>
          </cell>
          <cell r="BC29">
            <v>18600</v>
          </cell>
          <cell r="BE29">
            <v>400</v>
          </cell>
          <cell r="BF29">
            <v>19000</v>
          </cell>
        </row>
        <row r="30">
          <cell r="A30">
            <v>22</v>
          </cell>
          <cell r="B30" t="str">
            <v>PSCO</v>
          </cell>
          <cell r="C30" t="str">
            <v>Firm</v>
          </cell>
          <cell r="D30">
            <v>277</v>
          </cell>
          <cell r="E30">
            <v>5665</v>
          </cell>
          <cell r="G30">
            <v>2483</v>
          </cell>
          <cell r="H30">
            <v>8148</v>
          </cell>
          <cell r="K30">
            <v>22</v>
          </cell>
          <cell r="L30" t="str">
            <v>PSCO</v>
          </cell>
          <cell r="M30" t="str">
            <v>Firm</v>
          </cell>
          <cell r="N30">
            <v>3125</v>
          </cell>
          <cell r="O30">
            <v>85462</v>
          </cell>
          <cell r="Q30">
            <v>45098</v>
          </cell>
          <cell r="R30">
            <v>130560</v>
          </cell>
          <cell r="U30">
            <v>22</v>
          </cell>
          <cell r="V30" t="str">
            <v>PSCO</v>
          </cell>
          <cell r="W30" t="str">
            <v>Firm</v>
          </cell>
          <cell r="X30">
            <v>836</v>
          </cell>
          <cell r="Y30">
            <v>37365</v>
          </cell>
          <cell r="AA30">
            <v>189</v>
          </cell>
          <cell r="AB30">
            <v>37554</v>
          </cell>
          <cell r="AE30">
            <v>22</v>
          </cell>
          <cell r="AF30" t="str">
            <v>PSCO</v>
          </cell>
          <cell r="AG30" t="str">
            <v>Firm</v>
          </cell>
          <cell r="AH30">
            <v>180</v>
          </cell>
          <cell r="AI30">
            <v>7042</v>
          </cell>
          <cell r="AK30">
            <v>2373</v>
          </cell>
          <cell r="AL30">
            <v>9415</v>
          </cell>
          <cell r="AO30">
            <v>22</v>
          </cell>
          <cell r="AP30" t="str">
            <v>PSCO</v>
          </cell>
          <cell r="AQ30" t="str">
            <v>Firm</v>
          </cell>
          <cell r="AR30">
            <v>455</v>
          </cell>
          <cell r="AS30">
            <v>5691</v>
          </cell>
          <cell r="AU30">
            <v>9059</v>
          </cell>
          <cell r="AV30">
            <v>14750</v>
          </cell>
          <cell r="AY30">
            <v>22</v>
          </cell>
          <cell r="AZ30" t="str">
            <v>PSCO</v>
          </cell>
          <cell r="BA30" t="str">
            <v>Firm</v>
          </cell>
          <cell r="BB30">
            <v>2055</v>
          </cell>
          <cell r="BC30">
            <v>107755</v>
          </cell>
          <cell r="BE30">
            <v>14685</v>
          </cell>
          <cell r="BF30">
            <v>122440</v>
          </cell>
        </row>
        <row r="31">
          <cell r="A31">
            <v>23</v>
          </cell>
          <cell r="B31" t="str">
            <v>SCE</v>
          </cell>
          <cell r="C31" t="str">
            <v>Firm</v>
          </cell>
          <cell r="D31">
            <v>200</v>
          </cell>
          <cell r="E31">
            <v>1430</v>
          </cell>
          <cell r="G31">
            <v>5570</v>
          </cell>
          <cell r="H31">
            <v>7000</v>
          </cell>
          <cell r="K31">
            <v>23</v>
          </cell>
          <cell r="L31" t="str">
            <v>SCE</v>
          </cell>
          <cell r="M31" t="str">
            <v>Firm</v>
          </cell>
          <cell r="N31">
            <v>100</v>
          </cell>
          <cell r="O31">
            <v>2886</v>
          </cell>
          <cell r="Q31">
            <v>1264</v>
          </cell>
          <cell r="R31">
            <v>4150</v>
          </cell>
          <cell r="U31">
            <v>23</v>
          </cell>
          <cell r="V31" t="str">
            <v>SCE</v>
          </cell>
          <cell r="W31" t="str">
            <v>Firm</v>
          </cell>
          <cell r="AB31">
            <v>0</v>
          </cell>
          <cell r="AE31">
            <v>23</v>
          </cell>
          <cell r="AF31" t="str">
            <v>SCE</v>
          </cell>
          <cell r="AG31" t="str">
            <v>Firm</v>
          </cell>
          <cell r="AL31">
            <v>0</v>
          </cell>
          <cell r="AO31">
            <v>23</v>
          </cell>
          <cell r="AP31" t="str">
            <v>SCE</v>
          </cell>
          <cell r="AQ31" t="str">
            <v>Firm</v>
          </cell>
          <cell r="AV31">
            <v>0</v>
          </cell>
          <cell r="AY31">
            <v>23</v>
          </cell>
          <cell r="AZ31" t="str">
            <v>SCE</v>
          </cell>
          <cell r="BA31" t="str">
            <v>Firm</v>
          </cell>
          <cell r="BF31">
            <v>0</v>
          </cell>
        </row>
        <row r="32">
          <cell r="A32">
            <v>24</v>
          </cell>
          <cell r="B32" t="str">
            <v>SDGE</v>
          </cell>
          <cell r="C32" t="str">
            <v>Firm</v>
          </cell>
          <cell r="D32">
            <v>475</v>
          </cell>
          <cell r="E32">
            <v>5989</v>
          </cell>
          <cell r="G32">
            <v>8549</v>
          </cell>
          <cell r="H32">
            <v>14538</v>
          </cell>
          <cell r="K32">
            <v>24</v>
          </cell>
          <cell r="L32" t="str">
            <v>SDGE</v>
          </cell>
          <cell r="M32" t="str">
            <v>Firm</v>
          </cell>
          <cell r="N32">
            <v>475</v>
          </cell>
          <cell r="O32">
            <v>14700</v>
          </cell>
          <cell r="Q32">
            <v>175</v>
          </cell>
          <cell r="R32">
            <v>14875</v>
          </cell>
          <cell r="U32">
            <v>24</v>
          </cell>
          <cell r="V32" t="str">
            <v>SDGE</v>
          </cell>
          <cell r="W32" t="str">
            <v>Firm</v>
          </cell>
          <cell r="X32">
            <v>560</v>
          </cell>
          <cell r="Y32">
            <v>8433</v>
          </cell>
          <cell r="AA32">
            <v>9282</v>
          </cell>
          <cell r="AB32">
            <v>17715</v>
          </cell>
          <cell r="AE32">
            <v>24</v>
          </cell>
          <cell r="AF32" t="str">
            <v>SDGE</v>
          </cell>
          <cell r="AG32" t="str">
            <v>Firm</v>
          </cell>
          <cell r="AH32">
            <v>605</v>
          </cell>
          <cell r="AI32">
            <v>17518</v>
          </cell>
          <cell r="AK32">
            <v>3867</v>
          </cell>
          <cell r="AL32">
            <v>21385</v>
          </cell>
          <cell r="AO32">
            <v>24</v>
          </cell>
          <cell r="AP32" t="str">
            <v>SDGE</v>
          </cell>
          <cell r="AQ32" t="str">
            <v>Firm</v>
          </cell>
          <cell r="AR32">
            <v>530</v>
          </cell>
          <cell r="AS32">
            <v>17937</v>
          </cell>
          <cell r="AU32">
            <v>1283</v>
          </cell>
          <cell r="AV32">
            <v>19220</v>
          </cell>
          <cell r="AY32">
            <v>24</v>
          </cell>
          <cell r="AZ32" t="str">
            <v>SDGE</v>
          </cell>
          <cell r="BA32" t="str">
            <v>Firm</v>
          </cell>
          <cell r="BB32">
            <v>25</v>
          </cell>
          <cell r="BC32">
            <v>932</v>
          </cell>
          <cell r="BE32">
            <v>43</v>
          </cell>
          <cell r="BF32">
            <v>975</v>
          </cell>
        </row>
        <row r="33">
          <cell r="A33">
            <v>25</v>
          </cell>
          <cell r="B33" t="str">
            <v>SEMPRA</v>
          </cell>
          <cell r="C33" t="str">
            <v>Firm</v>
          </cell>
          <cell r="D33">
            <v>5068</v>
          </cell>
          <cell r="E33">
            <v>93501</v>
          </cell>
          <cell r="G33">
            <v>109893</v>
          </cell>
          <cell r="H33">
            <v>203394</v>
          </cell>
          <cell r="K33">
            <v>25</v>
          </cell>
          <cell r="L33" t="str">
            <v>SEMPRA</v>
          </cell>
          <cell r="M33" t="str">
            <v>Firm</v>
          </cell>
          <cell r="N33">
            <v>3104</v>
          </cell>
          <cell r="O33">
            <v>84598</v>
          </cell>
          <cell r="Q33">
            <v>30522</v>
          </cell>
          <cell r="R33">
            <v>115120</v>
          </cell>
          <cell r="U33">
            <v>25</v>
          </cell>
          <cell r="V33" t="str">
            <v>SEMPRA</v>
          </cell>
          <cell r="W33" t="str">
            <v>Firm</v>
          </cell>
          <cell r="X33">
            <v>8755</v>
          </cell>
          <cell r="Y33">
            <v>143596</v>
          </cell>
          <cell r="AA33">
            <v>179784</v>
          </cell>
          <cell r="AB33">
            <v>323380</v>
          </cell>
          <cell r="AE33">
            <v>25</v>
          </cell>
          <cell r="AF33" t="str">
            <v>SEMPRA</v>
          </cell>
          <cell r="AG33" t="str">
            <v>Firm</v>
          </cell>
          <cell r="AH33">
            <v>1666</v>
          </cell>
          <cell r="AI33">
            <v>40555</v>
          </cell>
          <cell r="AK33">
            <v>26899</v>
          </cell>
          <cell r="AL33">
            <v>67454</v>
          </cell>
          <cell r="AO33">
            <v>25</v>
          </cell>
          <cell r="AP33" t="str">
            <v>SEMPRA</v>
          </cell>
          <cell r="AQ33" t="str">
            <v>Firm</v>
          </cell>
          <cell r="AR33">
            <v>5421</v>
          </cell>
          <cell r="AS33">
            <v>182943</v>
          </cell>
          <cell r="AU33">
            <v>76701</v>
          </cell>
          <cell r="AV33">
            <v>259644</v>
          </cell>
          <cell r="AY33">
            <v>25</v>
          </cell>
          <cell r="AZ33" t="str">
            <v>SEMPRA</v>
          </cell>
          <cell r="BA33" t="str">
            <v>Firm</v>
          </cell>
          <cell r="BB33">
            <v>3118</v>
          </cell>
          <cell r="BC33">
            <v>78275</v>
          </cell>
          <cell r="BE33">
            <v>19790</v>
          </cell>
          <cell r="BF33">
            <v>98065</v>
          </cell>
        </row>
        <row r="34">
          <cell r="A34">
            <v>26</v>
          </cell>
          <cell r="B34" t="str">
            <v>SPS</v>
          </cell>
          <cell r="C34" t="str">
            <v>Firm</v>
          </cell>
          <cell r="D34">
            <v>455</v>
          </cell>
          <cell r="E34">
            <v>21548</v>
          </cell>
          <cell r="G34">
            <v>1852</v>
          </cell>
          <cell r="H34">
            <v>23400</v>
          </cell>
          <cell r="K34">
            <v>26</v>
          </cell>
          <cell r="L34" t="str">
            <v>SPS</v>
          </cell>
          <cell r="M34" t="str">
            <v>Firm</v>
          </cell>
          <cell r="R34">
            <v>0</v>
          </cell>
          <cell r="U34">
            <v>26</v>
          </cell>
          <cell r="V34" t="str">
            <v>SPS</v>
          </cell>
          <cell r="W34" t="str">
            <v>Firm</v>
          </cell>
          <cell r="X34">
            <v>2918</v>
          </cell>
          <cell r="Y34">
            <v>94748</v>
          </cell>
          <cell r="AA34">
            <v>22775</v>
          </cell>
          <cell r="AB34">
            <v>117523</v>
          </cell>
          <cell r="AE34">
            <v>26</v>
          </cell>
          <cell r="AF34" t="str">
            <v>SPS</v>
          </cell>
          <cell r="AG34" t="str">
            <v>Firm</v>
          </cell>
          <cell r="AH34">
            <v>85</v>
          </cell>
          <cell r="AI34">
            <v>3876</v>
          </cell>
          <cell r="AK34">
            <v>-476</v>
          </cell>
          <cell r="AL34">
            <v>3400</v>
          </cell>
          <cell r="AO34">
            <v>26</v>
          </cell>
          <cell r="AP34" t="str">
            <v>SPS</v>
          </cell>
          <cell r="AQ34" t="str">
            <v>Firm</v>
          </cell>
          <cell r="AR34">
            <v>1280</v>
          </cell>
          <cell r="AS34">
            <v>71720</v>
          </cell>
          <cell r="AU34">
            <v>10880</v>
          </cell>
          <cell r="AV34">
            <v>82600</v>
          </cell>
          <cell r="AY34">
            <v>26</v>
          </cell>
          <cell r="AZ34" t="str">
            <v>SPS</v>
          </cell>
          <cell r="BA34" t="str">
            <v>Firm</v>
          </cell>
          <cell r="BB34">
            <v>2279</v>
          </cell>
          <cell r="BC34">
            <v>110054</v>
          </cell>
          <cell r="BE34">
            <v>13943</v>
          </cell>
          <cell r="BF34">
            <v>123997</v>
          </cell>
        </row>
        <row r="35">
          <cell r="A35">
            <v>27</v>
          </cell>
          <cell r="B35" t="str">
            <v>SRP</v>
          </cell>
          <cell r="C35" t="str">
            <v>Firm</v>
          </cell>
          <cell r="D35">
            <v>7255</v>
          </cell>
          <cell r="E35">
            <v>109283</v>
          </cell>
          <cell r="G35">
            <v>216123</v>
          </cell>
          <cell r="H35">
            <v>325406</v>
          </cell>
          <cell r="K35">
            <v>27</v>
          </cell>
          <cell r="L35" t="str">
            <v>SRP</v>
          </cell>
          <cell r="M35" t="str">
            <v>Firm</v>
          </cell>
          <cell r="N35">
            <v>14722</v>
          </cell>
          <cell r="O35">
            <v>343209</v>
          </cell>
          <cell r="Q35">
            <v>269967</v>
          </cell>
          <cell r="R35">
            <v>613176</v>
          </cell>
          <cell r="U35">
            <v>27</v>
          </cell>
          <cell r="V35" t="str">
            <v>SRP</v>
          </cell>
          <cell r="W35" t="str">
            <v>Firm</v>
          </cell>
          <cell r="X35">
            <v>12860</v>
          </cell>
          <cell r="Y35">
            <v>276602</v>
          </cell>
          <cell r="AA35">
            <v>240558</v>
          </cell>
          <cell r="AB35">
            <v>517160</v>
          </cell>
          <cell r="AE35">
            <v>27</v>
          </cell>
          <cell r="AF35" t="str">
            <v>SRP</v>
          </cell>
          <cell r="AG35" t="str">
            <v>Firm</v>
          </cell>
          <cell r="AH35">
            <v>3655</v>
          </cell>
          <cell r="AI35">
            <v>100590</v>
          </cell>
          <cell r="AK35">
            <v>44260</v>
          </cell>
          <cell r="AL35">
            <v>144850</v>
          </cell>
          <cell r="AO35">
            <v>27</v>
          </cell>
          <cell r="AP35" t="str">
            <v>SRP</v>
          </cell>
          <cell r="AQ35" t="str">
            <v>Firm</v>
          </cell>
          <cell r="AR35">
            <v>4360</v>
          </cell>
          <cell r="AS35">
            <v>162951</v>
          </cell>
          <cell r="AU35">
            <v>69409</v>
          </cell>
          <cell r="AV35">
            <v>232360</v>
          </cell>
          <cell r="AY35">
            <v>27</v>
          </cell>
          <cell r="AZ35" t="str">
            <v>SRP</v>
          </cell>
          <cell r="BA35" t="str">
            <v>Firm</v>
          </cell>
          <cell r="BB35">
            <v>14440</v>
          </cell>
          <cell r="BC35">
            <v>650257</v>
          </cell>
          <cell r="BE35">
            <v>49963</v>
          </cell>
          <cell r="BF35">
            <v>700220</v>
          </cell>
        </row>
        <row r="36">
          <cell r="A36">
            <v>28</v>
          </cell>
          <cell r="B36" t="str">
            <v>TECO</v>
          </cell>
          <cell r="C36" t="str">
            <v>Firm</v>
          </cell>
          <cell r="H36">
            <v>0</v>
          </cell>
          <cell r="K36">
            <v>28</v>
          </cell>
          <cell r="L36" t="str">
            <v>TECO</v>
          </cell>
          <cell r="M36" t="str">
            <v>Firm</v>
          </cell>
          <cell r="R36">
            <v>0</v>
          </cell>
          <cell r="U36">
            <v>28</v>
          </cell>
          <cell r="V36" t="str">
            <v>TECO</v>
          </cell>
          <cell r="W36" t="str">
            <v>Firm</v>
          </cell>
          <cell r="AB36">
            <v>0</v>
          </cell>
          <cell r="AE36">
            <v>28</v>
          </cell>
          <cell r="AF36" t="str">
            <v>TECO</v>
          </cell>
          <cell r="AG36" t="str">
            <v>Firm</v>
          </cell>
          <cell r="AL36">
            <v>0</v>
          </cell>
          <cell r="AO36">
            <v>28</v>
          </cell>
          <cell r="AP36" t="str">
            <v>TECO</v>
          </cell>
          <cell r="AQ36" t="str">
            <v>Firm</v>
          </cell>
          <cell r="AV36">
            <v>0</v>
          </cell>
          <cell r="AY36">
            <v>28</v>
          </cell>
          <cell r="AZ36" t="str">
            <v>TECO</v>
          </cell>
          <cell r="BA36" t="str">
            <v>Firm</v>
          </cell>
          <cell r="BF36">
            <v>0</v>
          </cell>
        </row>
        <row r="37">
          <cell r="A37">
            <v>29</v>
          </cell>
          <cell r="B37" t="str">
            <v>TEP</v>
          </cell>
          <cell r="C37" t="str">
            <v>Firm</v>
          </cell>
          <cell r="H37">
            <v>0</v>
          </cell>
          <cell r="K37">
            <v>29</v>
          </cell>
          <cell r="L37" t="str">
            <v>TEP</v>
          </cell>
          <cell r="M37" t="str">
            <v>Firm</v>
          </cell>
          <cell r="R37">
            <v>0</v>
          </cell>
          <cell r="U37">
            <v>29</v>
          </cell>
          <cell r="V37" t="str">
            <v>TEP</v>
          </cell>
          <cell r="W37" t="str">
            <v>Firm</v>
          </cell>
          <cell r="AB37">
            <v>0</v>
          </cell>
          <cell r="AE37">
            <v>29</v>
          </cell>
          <cell r="AF37" t="str">
            <v>TEP</v>
          </cell>
          <cell r="AG37" t="str">
            <v>Firm</v>
          </cell>
          <cell r="AL37">
            <v>0</v>
          </cell>
          <cell r="AO37">
            <v>29</v>
          </cell>
          <cell r="AP37" t="str">
            <v>TEP</v>
          </cell>
          <cell r="AQ37" t="str">
            <v>Firm</v>
          </cell>
          <cell r="AV37">
            <v>0</v>
          </cell>
          <cell r="AY37">
            <v>29</v>
          </cell>
          <cell r="AZ37" t="str">
            <v>TEP</v>
          </cell>
          <cell r="BA37" t="str">
            <v>Firm</v>
          </cell>
          <cell r="BF37">
            <v>0</v>
          </cell>
        </row>
        <row r="38">
          <cell r="A38">
            <v>30</v>
          </cell>
          <cell r="B38" t="str">
            <v>TNP</v>
          </cell>
          <cell r="C38" t="str">
            <v>Firm</v>
          </cell>
          <cell r="H38">
            <v>0</v>
          </cell>
          <cell r="K38">
            <v>30</v>
          </cell>
          <cell r="L38" t="str">
            <v>TNP</v>
          </cell>
          <cell r="M38" t="str">
            <v>Firm</v>
          </cell>
          <cell r="R38">
            <v>0</v>
          </cell>
          <cell r="U38">
            <v>30</v>
          </cell>
          <cell r="V38" t="str">
            <v>TNP</v>
          </cell>
          <cell r="W38" t="str">
            <v>Firm</v>
          </cell>
          <cell r="AB38">
            <v>0</v>
          </cell>
          <cell r="AE38">
            <v>30</v>
          </cell>
          <cell r="AF38" t="str">
            <v>TNP</v>
          </cell>
          <cell r="AG38" t="str">
            <v>Firm</v>
          </cell>
          <cell r="AL38">
            <v>0</v>
          </cell>
          <cell r="AO38">
            <v>30</v>
          </cell>
          <cell r="AP38" t="str">
            <v>TNP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TNP</v>
          </cell>
          <cell r="BA38" t="str">
            <v>Firm</v>
          </cell>
          <cell r="BB38">
            <v>3600</v>
          </cell>
          <cell r="BC38">
            <v>109465</v>
          </cell>
          <cell r="BD38">
            <v>13890</v>
          </cell>
          <cell r="BE38">
            <v>59345</v>
          </cell>
          <cell r="BF38">
            <v>182700</v>
          </cell>
        </row>
        <row r="39">
          <cell r="A39">
            <v>31</v>
          </cell>
          <cell r="B39" t="str">
            <v>TRANSALTA</v>
          </cell>
          <cell r="C39" t="str">
            <v>Firm</v>
          </cell>
          <cell r="D39">
            <v>2800</v>
          </cell>
          <cell r="E39">
            <v>67494</v>
          </cell>
          <cell r="G39">
            <v>61686</v>
          </cell>
          <cell r="H39">
            <v>129180</v>
          </cell>
          <cell r="K39">
            <v>31</v>
          </cell>
          <cell r="L39" t="str">
            <v>TRANSALTA</v>
          </cell>
          <cell r="M39" t="str">
            <v>Firm</v>
          </cell>
          <cell r="N39">
            <v>2600</v>
          </cell>
          <cell r="O39">
            <v>63467</v>
          </cell>
          <cell r="Q39">
            <v>36493</v>
          </cell>
          <cell r="R39">
            <v>99960</v>
          </cell>
          <cell r="U39">
            <v>31</v>
          </cell>
          <cell r="V39" t="str">
            <v>TRANSALTA</v>
          </cell>
          <cell r="W39" t="str">
            <v>Firm</v>
          </cell>
          <cell r="X39">
            <v>2000</v>
          </cell>
          <cell r="Y39">
            <v>21207</v>
          </cell>
          <cell r="AA39">
            <v>43893</v>
          </cell>
          <cell r="AB39">
            <v>65100</v>
          </cell>
          <cell r="AE39">
            <v>31</v>
          </cell>
          <cell r="AF39" t="str">
            <v>TRANSALTA</v>
          </cell>
          <cell r="AG39" t="str">
            <v>Firm</v>
          </cell>
          <cell r="AH39">
            <v>400</v>
          </cell>
          <cell r="AI39">
            <v>9681</v>
          </cell>
          <cell r="AK39">
            <v>6319</v>
          </cell>
          <cell r="AL39">
            <v>16000</v>
          </cell>
          <cell r="AO39">
            <v>31</v>
          </cell>
          <cell r="AP39" t="str">
            <v>TRANSALTA</v>
          </cell>
          <cell r="AQ39" t="str">
            <v>Firm</v>
          </cell>
          <cell r="AR39">
            <v>800</v>
          </cell>
          <cell r="AS39">
            <v>8973</v>
          </cell>
          <cell r="AU39">
            <v>15927</v>
          </cell>
          <cell r="AV39">
            <v>24900</v>
          </cell>
          <cell r="AY39">
            <v>31</v>
          </cell>
          <cell r="AZ39" t="str">
            <v>TRANSALTA</v>
          </cell>
          <cell r="BA39" t="str">
            <v>Firm</v>
          </cell>
          <cell r="BB39">
            <v>600</v>
          </cell>
          <cell r="BC39">
            <v>6656</v>
          </cell>
          <cell r="BE39">
            <v>12644</v>
          </cell>
          <cell r="BF39">
            <v>19300</v>
          </cell>
        </row>
        <row r="40">
          <cell r="A40">
            <v>32</v>
          </cell>
          <cell r="B40" t="str">
            <v>TRISTATE</v>
          </cell>
          <cell r="C40" t="str">
            <v>Firm</v>
          </cell>
          <cell r="D40">
            <v>22570</v>
          </cell>
          <cell r="E40">
            <v>307395</v>
          </cell>
          <cell r="G40">
            <v>637046</v>
          </cell>
          <cell r="H40">
            <v>944441</v>
          </cell>
          <cell r="K40">
            <v>32</v>
          </cell>
          <cell r="L40" t="str">
            <v>TRISTATE</v>
          </cell>
          <cell r="M40" t="str">
            <v>Firm</v>
          </cell>
          <cell r="N40">
            <v>16795</v>
          </cell>
          <cell r="O40">
            <v>349811</v>
          </cell>
          <cell r="Q40">
            <v>336265</v>
          </cell>
          <cell r="R40">
            <v>686076</v>
          </cell>
          <cell r="U40">
            <v>32</v>
          </cell>
          <cell r="V40" t="str">
            <v>TRISTATE</v>
          </cell>
          <cell r="W40" t="str">
            <v>Firm</v>
          </cell>
          <cell r="X40">
            <v>11000</v>
          </cell>
          <cell r="Y40">
            <v>162803</v>
          </cell>
          <cell r="AA40">
            <v>252397</v>
          </cell>
          <cell r="AB40">
            <v>415200</v>
          </cell>
          <cell r="AE40">
            <v>32</v>
          </cell>
          <cell r="AF40" t="str">
            <v>TRISTATE</v>
          </cell>
          <cell r="AG40" t="str">
            <v>Firm</v>
          </cell>
          <cell r="AH40">
            <v>1600</v>
          </cell>
          <cell r="AI40">
            <v>36543</v>
          </cell>
          <cell r="AK40">
            <v>18857</v>
          </cell>
          <cell r="AL40">
            <v>55400</v>
          </cell>
          <cell r="AO40">
            <v>32</v>
          </cell>
          <cell r="AP40" t="str">
            <v>TRISTATE</v>
          </cell>
          <cell r="AQ40" t="str">
            <v>Firm</v>
          </cell>
          <cell r="AR40">
            <v>6250</v>
          </cell>
          <cell r="AS40">
            <v>149516</v>
          </cell>
          <cell r="AU40">
            <v>123874</v>
          </cell>
          <cell r="AV40">
            <v>273390</v>
          </cell>
          <cell r="AY40">
            <v>32</v>
          </cell>
          <cell r="AZ40" t="str">
            <v>TRISTATE</v>
          </cell>
          <cell r="BA40" t="str">
            <v>Firm</v>
          </cell>
          <cell r="BB40">
            <v>3040</v>
          </cell>
          <cell r="BC40">
            <v>123960</v>
          </cell>
          <cell r="BE40">
            <v>5360</v>
          </cell>
          <cell r="BF40">
            <v>129320</v>
          </cell>
        </row>
        <row r="41">
          <cell r="A41">
            <v>33</v>
          </cell>
          <cell r="B41" t="str">
            <v>WAPA</v>
          </cell>
          <cell r="C41" t="str">
            <v>Firm</v>
          </cell>
          <cell r="D41">
            <v>8360</v>
          </cell>
          <cell r="E41">
            <v>131180</v>
          </cell>
          <cell r="G41">
            <v>206610</v>
          </cell>
          <cell r="H41">
            <v>337790</v>
          </cell>
          <cell r="K41">
            <v>33</v>
          </cell>
          <cell r="L41" t="str">
            <v>WAPA</v>
          </cell>
          <cell r="M41" t="str">
            <v>Firm</v>
          </cell>
          <cell r="N41">
            <v>900</v>
          </cell>
          <cell r="O41">
            <v>21546</v>
          </cell>
          <cell r="Q41">
            <v>22479</v>
          </cell>
          <cell r="R41">
            <v>44025</v>
          </cell>
          <cell r="U41">
            <v>33</v>
          </cell>
          <cell r="V41" t="str">
            <v>WAPA</v>
          </cell>
          <cell r="W41" t="str">
            <v>Firm</v>
          </cell>
          <cell r="AB41">
            <v>0</v>
          </cell>
          <cell r="AE41">
            <v>33</v>
          </cell>
          <cell r="AF41" t="str">
            <v>WAPA</v>
          </cell>
          <cell r="AG41" t="str">
            <v>Firm</v>
          </cell>
          <cell r="AL41">
            <v>0</v>
          </cell>
          <cell r="AO41">
            <v>33</v>
          </cell>
          <cell r="AP41" t="str">
            <v>WAPA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WAPA</v>
          </cell>
          <cell r="BA41" t="str">
            <v>Firm</v>
          </cell>
          <cell r="BF41">
            <v>0</v>
          </cell>
        </row>
        <row r="42">
          <cell r="A42">
            <v>34</v>
          </cell>
          <cell r="B42" t="str">
            <v>WESCO</v>
          </cell>
          <cell r="C42" t="str">
            <v>Firm</v>
          </cell>
          <cell r="H42">
            <v>0</v>
          </cell>
          <cell r="K42">
            <v>34</v>
          </cell>
          <cell r="L42" t="str">
            <v>WESCO</v>
          </cell>
          <cell r="M42" t="str">
            <v>Firm</v>
          </cell>
          <cell r="R42">
            <v>0</v>
          </cell>
          <cell r="U42">
            <v>34</v>
          </cell>
          <cell r="V42" t="str">
            <v>WESCO</v>
          </cell>
          <cell r="W42" t="str">
            <v>Firm</v>
          </cell>
          <cell r="AB42">
            <v>0</v>
          </cell>
          <cell r="AE42">
            <v>34</v>
          </cell>
          <cell r="AF42" t="str">
            <v>WESCO</v>
          </cell>
          <cell r="AG42" t="str">
            <v>Firm</v>
          </cell>
          <cell r="AL42">
            <v>0</v>
          </cell>
          <cell r="AO42">
            <v>34</v>
          </cell>
          <cell r="AP42" t="str">
            <v>WESCO</v>
          </cell>
          <cell r="AQ42" t="str">
            <v>Firm</v>
          </cell>
          <cell r="AV42">
            <v>0</v>
          </cell>
          <cell r="AY42">
            <v>34</v>
          </cell>
          <cell r="AZ42" t="str">
            <v>WESCO</v>
          </cell>
          <cell r="BA42" t="str">
            <v>Firm</v>
          </cell>
          <cell r="BF42">
            <v>0</v>
          </cell>
        </row>
        <row r="43">
          <cell r="A43">
            <v>35</v>
          </cell>
          <cell r="B43" t="str">
            <v>WESTAR</v>
          </cell>
          <cell r="C43" t="str">
            <v>Firm</v>
          </cell>
          <cell r="H43">
            <v>0</v>
          </cell>
          <cell r="K43">
            <v>35</v>
          </cell>
          <cell r="L43" t="str">
            <v>WESTAR</v>
          </cell>
          <cell r="M43" t="str">
            <v>Firm</v>
          </cell>
          <cell r="R43">
            <v>0</v>
          </cell>
          <cell r="U43">
            <v>35</v>
          </cell>
          <cell r="V43" t="str">
            <v>WESTAR</v>
          </cell>
          <cell r="W43" t="str">
            <v>Firm</v>
          </cell>
          <cell r="X43">
            <v>5700</v>
          </cell>
          <cell r="Y43">
            <v>170428</v>
          </cell>
          <cell r="AA43">
            <v>45972</v>
          </cell>
          <cell r="AB43">
            <v>216400</v>
          </cell>
          <cell r="AE43">
            <v>35</v>
          </cell>
          <cell r="AF43" t="str">
            <v>WESTAR</v>
          </cell>
          <cell r="AG43" t="str">
            <v>Firm</v>
          </cell>
          <cell r="AL43">
            <v>0</v>
          </cell>
          <cell r="AO43">
            <v>35</v>
          </cell>
          <cell r="AP43" t="str">
            <v>WESTAR</v>
          </cell>
          <cell r="AQ43" t="str">
            <v>Firm</v>
          </cell>
          <cell r="AV43">
            <v>0</v>
          </cell>
          <cell r="AY43">
            <v>35</v>
          </cell>
          <cell r="AZ43" t="str">
            <v>WESTAR</v>
          </cell>
          <cell r="BA43" t="str">
            <v>Firm</v>
          </cell>
          <cell r="BF43">
            <v>0</v>
          </cell>
        </row>
        <row r="44">
          <cell r="A44">
            <v>36</v>
          </cell>
          <cell r="B44" t="str">
            <v>SUBTOTAL  FIRM</v>
          </cell>
          <cell r="D44">
            <v>184739</v>
          </cell>
          <cell r="E44">
            <v>3076708</v>
          </cell>
          <cell r="F44">
            <v>0</v>
          </cell>
          <cell r="G44">
            <v>4289218</v>
          </cell>
          <cell r="H44">
            <v>7365926</v>
          </cell>
          <cell r="K44">
            <v>36</v>
          </cell>
          <cell r="L44" t="str">
            <v>SUBTOTAL  FIRM</v>
          </cell>
          <cell r="N44">
            <v>142251</v>
          </cell>
          <cell r="O44">
            <v>3606035</v>
          </cell>
          <cell r="P44">
            <v>11</v>
          </cell>
          <cell r="Q44">
            <v>2021252</v>
          </cell>
          <cell r="R44">
            <v>5627298</v>
          </cell>
          <cell r="U44">
            <v>36</v>
          </cell>
          <cell r="V44" t="str">
            <v>SUBTOTAL  FIRM</v>
          </cell>
          <cell r="X44">
            <v>148487</v>
          </cell>
          <cell r="Y44">
            <v>3319509</v>
          </cell>
          <cell r="Z44">
            <v>0</v>
          </cell>
          <cell r="AA44">
            <v>2164233</v>
          </cell>
          <cell r="AB44">
            <v>5483742</v>
          </cell>
          <cell r="AE44">
            <v>36</v>
          </cell>
          <cell r="AF44" t="str">
            <v>SUBTOTAL  FIRM</v>
          </cell>
          <cell r="AH44">
            <v>95471</v>
          </cell>
          <cell r="AI44">
            <v>2919974</v>
          </cell>
          <cell r="AJ44">
            <v>0</v>
          </cell>
          <cell r="AK44">
            <v>756847</v>
          </cell>
          <cell r="AL44">
            <v>3676821</v>
          </cell>
          <cell r="AO44">
            <v>36</v>
          </cell>
          <cell r="AP44" t="str">
            <v>SUBTOTAL  FIRM</v>
          </cell>
          <cell r="AR44">
            <v>160141</v>
          </cell>
          <cell r="AS44">
            <v>4958020</v>
          </cell>
          <cell r="AT44">
            <v>0</v>
          </cell>
          <cell r="AU44">
            <v>1662884</v>
          </cell>
          <cell r="AV44">
            <v>6620904</v>
          </cell>
          <cell r="AY44">
            <v>36</v>
          </cell>
          <cell r="AZ44" t="str">
            <v>SUBTOTAL  FIRM</v>
          </cell>
          <cell r="BB44">
            <v>158016</v>
          </cell>
          <cell r="BC44">
            <v>6528243</v>
          </cell>
          <cell r="BD44">
            <v>13890</v>
          </cell>
          <cell r="BE44">
            <v>776000</v>
          </cell>
          <cell r="BF44">
            <v>7318133</v>
          </cell>
        </row>
        <row r="45">
          <cell r="A45">
            <v>37</v>
          </cell>
          <cell r="B45" t="str">
            <v>AEP</v>
          </cell>
          <cell r="C45" t="str">
            <v>Non-Firm</v>
          </cell>
          <cell r="H45">
            <v>0</v>
          </cell>
          <cell r="K45">
            <v>37</v>
          </cell>
          <cell r="L45" t="str">
            <v>AEP</v>
          </cell>
          <cell r="M45" t="str">
            <v>Non-Firm</v>
          </cell>
          <cell r="R45">
            <v>0</v>
          </cell>
          <cell r="U45">
            <v>37</v>
          </cell>
          <cell r="V45" t="str">
            <v>AEP</v>
          </cell>
          <cell r="W45" t="str">
            <v>Non-Firm</v>
          </cell>
          <cell r="X45">
            <v>15</v>
          </cell>
          <cell r="Y45">
            <v>258</v>
          </cell>
          <cell r="AA45">
            <v>222</v>
          </cell>
          <cell r="AB45">
            <v>480</v>
          </cell>
          <cell r="AE45">
            <v>37</v>
          </cell>
          <cell r="AF45" t="str">
            <v>AEP</v>
          </cell>
          <cell r="AG45" t="str">
            <v>Non-Firm</v>
          </cell>
          <cell r="AL45">
            <v>0</v>
          </cell>
          <cell r="AO45">
            <v>37</v>
          </cell>
          <cell r="AP45" t="str">
            <v>AEP</v>
          </cell>
          <cell r="AQ45" t="str">
            <v>Non-Firm</v>
          </cell>
          <cell r="AV45">
            <v>0</v>
          </cell>
          <cell r="AY45">
            <v>37</v>
          </cell>
          <cell r="AZ45" t="str">
            <v>AEP</v>
          </cell>
          <cell r="BA45" t="str">
            <v>Non-Firm</v>
          </cell>
          <cell r="BF45">
            <v>0</v>
          </cell>
        </row>
        <row r="46">
          <cell r="A46">
            <v>38</v>
          </cell>
          <cell r="B46" t="str">
            <v>AEPCO</v>
          </cell>
          <cell r="C46" t="str">
            <v>Non-Firm</v>
          </cell>
          <cell r="D46">
            <v>235</v>
          </cell>
          <cell r="E46">
            <v>5731</v>
          </cell>
          <cell r="G46">
            <v>2219</v>
          </cell>
          <cell r="H46">
            <v>7950</v>
          </cell>
          <cell r="K46">
            <v>38</v>
          </cell>
          <cell r="L46" t="str">
            <v>AEPCO</v>
          </cell>
          <cell r="M46" t="str">
            <v>Non-Firm</v>
          </cell>
          <cell r="N46">
            <v>20</v>
          </cell>
          <cell r="O46">
            <v>361</v>
          </cell>
          <cell r="Q46">
            <v>199</v>
          </cell>
          <cell r="R46">
            <v>560</v>
          </cell>
          <cell r="U46">
            <v>38</v>
          </cell>
          <cell r="V46" t="str">
            <v>AEPCO</v>
          </cell>
          <cell r="W46" t="str">
            <v>Non-Firm</v>
          </cell>
          <cell r="AB46">
            <v>0</v>
          </cell>
          <cell r="AE46">
            <v>38</v>
          </cell>
          <cell r="AF46" t="str">
            <v>AEPCO</v>
          </cell>
          <cell r="AG46" t="str">
            <v>Non-Firm</v>
          </cell>
          <cell r="AL46">
            <v>0</v>
          </cell>
          <cell r="AO46">
            <v>38</v>
          </cell>
          <cell r="AP46" t="str">
            <v>AEPCO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AEPCO</v>
          </cell>
          <cell r="BA46" t="str">
            <v>Non-Firm</v>
          </cell>
          <cell r="BF46">
            <v>0</v>
          </cell>
        </row>
        <row r="47">
          <cell r="A47">
            <v>39</v>
          </cell>
          <cell r="B47" t="str">
            <v>APS</v>
          </cell>
          <cell r="C47" t="str">
            <v>Non-Firm</v>
          </cell>
          <cell r="D47">
            <v>238</v>
          </cell>
          <cell r="E47">
            <v>7439</v>
          </cell>
          <cell r="G47">
            <v>-1703</v>
          </cell>
          <cell r="H47">
            <v>5736</v>
          </cell>
          <cell r="K47">
            <v>39</v>
          </cell>
          <cell r="L47" t="str">
            <v>APS</v>
          </cell>
          <cell r="M47" t="str">
            <v>Non-Firm</v>
          </cell>
          <cell r="N47">
            <v>273</v>
          </cell>
          <cell r="O47">
            <v>12474</v>
          </cell>
          <cell r="Q47">
            <v>3533</v>
          </cell>
          <cell r="R47">
            <v>16007</v>
          </cell>
          <cell r="U47">
            <v>39</v>
          </cell>
          <cell r="V47" t="str">
            <v>APS</v>
          </cell>
          <cell r="W47" t="str">
            <v>Non-Firm</v>
          </cell>
          <cell r="X47">
            <v>501</v>
          </cell>
          <cell r="Y47">
            <v>13729</v>
          </cell>
          <cell r="AA47">
            <v>5921</v>
          </cell>
          <cell r="AB47">
            <v>19650</v>
          </cell>
          <cell r="AE47">
            <v>39</v>
          </cell>
          <cell r="AF47" t="str">
            <v>APS</v>
          </cell>
          <cell r="AG47" t="str">
            <v>Non-Firm</v>
          </cell>
          <cell r="AH47">
            <v>325</v>
          </cell>
          <cell r="AI47">
            <v>12484</v>
          </cell>
          <cell r="AK47">
            <v>2306</v>
          </cell>
          <cell r="AL47">
            <v>14790</v>
          </cell>
          <cell r="AO47">
            <v>39</v>
          </cell>
          <cell r="AP47" t="str">
            <v>APS</v>
          </cell>
          <cell r="AQ47" t="str">
            <v>Non-Firm</v>
          </cell>
          <cell r="AR47">
            <v>74</v>
          </cell>
          <cell r="AS47">
            <v>1393</v>
          </cell>
          <cell r="AU47">
            <v>-28</v>
          </cell>
          <cell r="AV47">
            <v>1365</v>
          </cell>
          <cell r="AY47">
            <v>39</v>
          </cell>
          <cell r="AZ47" t="str">
            <v>APS</v>
          </cell>
          <cell r="BA47" t="str">
            <v>Non-Firm</v>
          </cell>
          <cell r="BB47">
            <v>200</v>
          </cell>
          <cell r="BC47">
            <v>5623</v>
          </cell>
          <cell r="BE47">
            <v>-273</v>
          </cell>
          <cell r="BF47">
            <v>5350</v>
          </cell>
        </row>
        <row r="48">
          <cell r="A48">
            <v>40</v>
          </cell>
          <cell r="B48" t="str">
            <v>CARGILL</v>
          </cell>
          <cell r="C48" t="str">
            <v>Non-Firm</v>
          </cell>
          <cell r="H48">
            <v>0</v>
          </cell>
          <cell r="K48">
            <v>40</v>
          </cell>
          <cell r="L48" t="str">
            <v>CARGILL</v>
          </cell>
          <cell r="M48" t="str">
            <v>Non-Firm</v>
          </cell>
          <cell r="R48">
            <v>0</v>
          </cell>
          <cell r="U48">
            <v>40</v>
          </cell>
          <cell r="V48" t="str">
            <v>CARGILL</v>
          </cell>
          <cell r="W48" t="str">
            <v>Non-Firm</v>
          </cell>
          <cell r="AB48">
            <v>0</v>
          </cell>
          <cell r="AE48">
            <v>40</v>
          </cell>
          <cell r="AF48" t="str">
            <v>CARGILL</v>
          </cell>
          <cell r="AG48" t="str">
            <v>Non-Firm</v>
          </cell>
          <cell r="AL48">
            <v>0</v>
          </cell>
          <cell r="AO48">
            <v>40</v>
          </cell>
          <cell r="AP48" t="str">
            <v>CARGILL</v>
          </cell>
          <cell r="AQ48" t="str">
            <v>Non-Firm</v>
          </cell>
          <cell r="AV48">
            <v>0</v>
          </cell>
          <cell r="AY48">
            <v>40</v>
          </cell>
          <cell r="AZ48" t="str">
            <v>CARGILL</v>
          </cell>
          <cell r="BA48" t="str">
            <v>Non-Firm</v>
          </cell>
          <cell r="BF48">
            <v>0</v>
          </cell>
        </row>
        <row r="49">
          <cell r="A49">
            <v>41</v>
          </cell>
          <cell r="B49" t="str">
            <v>CONOCO</v>
          </cell>
          <cell r="C49" t="str">
            <v>Non-Firm</v>
          </cell>
          <cell r="H49">
            <v>0</v>
          </cell>
          <cell r="K49">
            <v>41</v>
          </cell>
          <cell r="L49" t="str">
            <v>CONOCO</v>
          </cell>
          <cell r="M49" t="str">
            <v>Non-Firm</v>
          </cell>
          <cell r="R49">
            <v>0</v>
          </cell>
          <cell r="U49">
            <v>41</v>
          </cell>
          <cell r="V49" t="str">
            <v>CONOCO</v>
          </cell>
          <cell r="W49" t="str">
            <v>Non-Firm</v>
          </cell>
          <cell r="X49">
            <v>90</v>
          </cell>
          <cell r="Y49">
            <v>2880</v>
          </cell>
          <cell r="AA49">
            <v>1440</v>
          </cell>
          <cell r="AB49">
            <v>4320</v>
          </cell>
          <cell r="AE49">
            <v>41</v>
          </cell>
          <cell r="AF49" t="str">
            <v>CONOCO</v>
          </cell>
          <cell r="AG49" t="str">
            <v>Non-Firm</v>
          </cell>
          <cell r="AL49">
            <v>0</v>
          </cell>
          <cell r="AO49">
            <v>41</v>
          </cell>
          <cell r="AP49" t="str">
            <v>CONOCO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CONOCO</v>
          </cell>
          <cell r="BA49" t="str">
            <v>Non-Firm</v>
          </cell>
          <cell r="BF49">
            <v>0</v>
          </cell>
        </row>
        <row r="50">
          <cell r="A50">
            <v>42</v>
          </cell>
          <cell r="B50" t="str">
            <v>CORAL</v>
          </cell>
          <cell r="C50" t="str">
            <v>Non-Firm</v>
          </cell>
          <cell r="H50">
            <v>0</v>
          </cell>
          <cell r="K50">
            <v>42</v>
          </cell>
          <cell r="L50" t="str">
            <v>CORAL</v>
          </cell>
          <cell r="M50" t="str">
            <v>Non-Firm</v>
          </cell>
          <cell r="R50">
            <v>0</v>
          </cell>
          <cell r="U50">
            <v>42</v>
          </cell>
          <cell r="V50" t="str">
            <v>CORAL</v>
          </cell>
          <cell r="W50" t="str">
            <v>Non-Firm</v>
          </cell>
          <cell r="AB50">
            <v>0</v>
          </cell>
          <cell r="AE50">
            <v>42</v>
          </cell>
          <cell r="AF50" t="str">
            <v>CORAL</v>
          </cell>
          <cell r="AG50" t="str">
            <v>Non-Firm</v>
          </cell>
          <cell r="AL50">
            <v>0</v>
          </cell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</row>
        <row r="51">
          <cell r="A51">
            <v>43</v>
          </cell>
          <cell r="B51" t="str">
            <v>IID</v>
          </cell>
          <cell r="C51" t="str">
            <v>Non-Firm</v>
          </cell>
          <cell r="H51">
            <v>0</v>
          </cell>
          <cell r="K51">
            <v>43</v>
          </cell>
          <cell r="L51" t="str">
            <v>IID</v>
          </cell>
          <cell r="M51" t="str">
            <v>Non-Firm</v>
          </cell>
          <cell r="R51">
            <v>0</v>
          </cell>
          <cell r="U51">
            <v>43</v>
          </cell>
          <cell r="V51" t="str">
            <v>IID</v>
          </cell>
          <cell r="W51" t="str">
            <v>Non-Firm</v>
          </cell>
          <cell r="AB51">
            <v>0</v>
          </cell>
          <cell r="AE51">
            <v>43</v>
          </cell>
          <cell r="AF51" t="str">
            <v>IID</v>
          </cell>
          <cell r="AG51" t="str">
            <v>Non-Firm</v>
          </cell>
          <cell r="AH51">
            <v>845</v>
          </cell>
          <cell r="AI51">
            <v>35944</v>
          </cell>
          <cell r="AK51">
            <v>9196</v>
          </cell>
          <cell r="AL51">
            <v>45140</v>
          </cell>
          <cell r="AO51">
            <v>43</v>
          </cell>
          <cell r="AP51" t="str">
            <v>IID</v>
          </cell>
          <cell r="AQ51" t="str">
            <v>Non-Firm</v>
          </cell>
          <cell r="AR51">
            <v>950</v>
          </cell>
          <cell r="AS51">
            <v>42188</v>
          </cell>
          <cell r="AU51">
            <v>6997</v>
          </cell>
          <cell r="AV51">
            <v>49185</v>
          </cell>
          <cell r="AY51">
            <v>43</v>
          </cell>
          <cell r="AZ51" t="str">
            <v>IID</v>
          </cell>
          <cell r="BA51" t="str">
            <v>Non-Firm</v>
          </cell>
          <cell r="BF51">
            <v>0</v>
          </cell>
        </row>
        <row r="52">
          <cell r="A52">
            <v>44</v>
          </cell>
          <cell r="B52" t="str">
            <v>LADWP</v>
          </cell>
          <cell r="C52" t="str">
            <v>Non-Firm</v>
          </cell>
          <cell r="D52">
            <v>270</v>
          </cell>
          <cell r="E52">
            <v>3997</v>
          </cell>
          <cell r="G52">
            <v>3833</v>
          </cell>
          <cell r="H52">
            <v>7830</v>
          </cell>
          <cell r="K52">
            <v>44</v>
          </cell>
          <cell r="L52" t="str">
            <v>LADWP</v>
          </cell>
          <cell r="M52" t="str">
            <v>Non-Firm</v>
          </cell>
          <cell r="N52">
            <v>789</v>
          </cell>
          <cell r="O52">
            <v>20128</v>
          </cell>
          <cell r="Q52">
            <v>3800</v>
          </cell>
          <cell r="R52">
            <v>23928</v>
          </cell>
          <cell r="U52">
            <v>44</v>
          </cell>
          <cell r="V52" t="str">
            <v>LADWP</v>
          </cell>
          <cell r="W52" t="str">
            <v>Non-Firm</v>
          </cell>
          <cell r="X52">
            <v>235</v>
          </cell>
          <cell r="Y52">
            <v>7137</v>
          </cell>
          <cell r="AA52">
            <v>2748</v>
          </cell>
          <cell r="AB52">
            <v>9885</v>
          </cell>
          <cell r="AE52">
            <v>44</v>
          </cell>
          <cell r="AF52" t="str">
            <v>LADWP</v>
          </cell>
          <cell r="AG52" t="str">
            <v>Non-Firm</v>
          </cell>
          <cell r="AH52">
            <v>170</v>
          </cell>
          <cell r="AI52">
            <v>4138</v>
          </cell>
          <cell r="AK52">
            <v>1537</v>
          </cell>
          <cell r="AL52">
            <v>5675</v>
          </cell>
          <cell r="AO52">
            <v>44</v>
          </cell>
          <cell r="AP52" t="str">
            <v>LADWP</v>
          </cell>
          <cell r="AQ52" t="str">
            <v>Non-Firm</v>
          </cell>
          <cell r="AR52">
            <v>635</v>
          </cell>
          <cell r="AS52">
            <v>11528</v>
          </cell>
          <cell r="AU52">
            <v>3362</v>
          </cell>
          <cell r="AV52">
            <v>14890</v>
          </cell>
          <cell r="AY52">
            <v>44</v>
          </cell>
          <cell r="AZ52" t="str">
            <v>LADWP</v>
          </cell>
          <cell r="BA52" t="str">
            <v>Non-Firm</v>
          </cell>
          <cell r="BB52">
            <v>605</v>
          </cell>
          <cell r="BC52">
            <v>11147</v>
          </cell>
          <cell r="BE52">
            <v>2623</v>
          </cell>
          <cell r="BF52">
            <v>13770</v>
          </cell>
        </row>
        <row r="53">
          <cell r="A53">
            <v>45</v>
          </cell>
          <cell r="B53" t="str">
            <v>MORGAN</v>
          </cell>
          <cell r="C53" t="str">
            <v>Non-Firm</v>
          </cell>
          <cell r="H53">
            <v>0</v>
          </cell>
          <cell r="K53">
            <v>45</v>
          </cell>
          <cell r="L53" t="str">
            <v>MORGAN</v>
          </cell>
          <cell r="M53" t="str">
            <v>Non-Firm</v>
          </cell>
          <cell r="R53">
            <v>0</v>
          </cell>
          <cell r="U53">
            <v>45</v>
          </cell>
          <cell r="V53" t="str">
            <v>MORGAN</v>
          </cell>
          <cell r="W53" t="str">
            <v>Non-Firm</v>
          </cell>
          <cell r="AB53">
            <v>0</v>
          </cell>
          <cell r="AE53">
            <v>45</v>
          </cell>
          <cell r="AF53" t="str">
            <v>MORGAN</v>
          </cell>
          <cell r="AG53" t="str">
            <v>Non-Firm</v>
          </cell>
          <cell r="AL53">
            <v>0</v>
          </cell>
          <cell r="AO53">
            <v>45</v>
          </cell>
          <cell r="AP53" t="str">
            <v>MORGAN</v>
          </cell>
          <cell r="AQ53" t="str">
            <v>Non-Firm</v>
          </cell>
          <cell r="AV53">
            <v>0</v>
          </cell>
          <cell r="AY53">
            <v>45</v>
          </cell>
          <cell r="AZ53" t="str">
            <v>MORGAN</v>
          </cell>
          <cell r="BA53" t="str">
            <v>Non-Firm</v>
          </cell>
          <cell r="BF53">
            <v>0</v>
          </cell>
        </row>
        <row r="54">
          <cell r="A54">
            <v>46</v>
          </cell>
          <cell r="B54" t="str">
            <v>PACIFICORP (PAC)</v>
          </cell>
          <cell r="C54" t="str">
            <v>Non-Firm</v>
          </cell>
          <cell r="D54">
            <v>1115</v>
          </cell>
          <cell r="E54">
            <v>25541</v>
          </cell>
          <cell r="G54">
            <v>13704</v>
          </cell>
          <cell r="H54">
            <v>39245</v>
          </cell>
          <cell r="K54">
            <v>46</v>
          </cell>
          <cell r="L54" t="str">
            <v>PACIFICORP (PAC)</v>
          </cell>
          <cell r="M54" t="str">
            <v>Non-Firm</v>
          </cell>
          <cell r="N54">
            <v>75</v>
          </cell>
          <cell r="O54">
            <v>1907</v>
          </cell>
          <cell r="Q54">
            <v>253</v>
          </cell>
          <cell r="R54">
            <v>2160</v>
          </cell>
          <cell r="U54">
            <v>46</v>
          </cell>
          <cell r="V54" t="str">
            <v>PACIFICORP (PAC)</v>
          </cell>
          <cell r="W54" t="str">
            <v>Non-Firm</v>
          </cell>
          <cell r="X54">
            <v>508</v>
          </cell>
          <cell r="Y54">
            <v>11858</v>
          </cell>
          <cell r="AA54">
            <v>1095</v>
          </cell>
          <cell r="AB54">
            <v>12953</v>
          </cell>
          <cell r="AE54">
            <v>46</v>
          </cell>
          <cell r="AF54" t="str">
            <v>PACIFICORP (PAC)</v>
          </cell>
          <cell r="AG54" t="str">
            <v>Non-Firm</v>
          </cell>
          <cell r="AH54">
            <v>451</v>
          </cell>
          <cell r="AI54">
            <v>15409</v>
          </cell>
          <cell r="AK54">
            <v>595</v>
          </cell>
          <cell r="AL54">
            <v>16004</v>
          </cell>
          <cell r="AO54">
            <v>46</v>
          </cell>
          <cell r="AP54" t="str">
            <v>PACIFICORP (PAC)</v>
          </cell>
          <cell r="AQ54" t="str">
            <v>Non-Firm</v>
          </cell>
          <cell r="AR54">
            <v>555</v>
          </cell>
          <cell r="AS54">
            <v>13416</v>
          </cell>
          <cell r="AU54">
            <v>9139</v>
          </cell>
          <cell r="AV54">
            <v>22555</v>
          </cell>
          <cell r="AY54">
            <v>46</v>
          </cell>
          <cell r="AZ54" t="str">
            <v>PACIFICORP (PAC)</v>
          </cell>
          <cell r="BA54" t="str">
            <v>Non-Firm</v>
          </cell>
          <cell r="BB54">
            <v>135</v>
          </cell>
          <cell r="BC54">
            <v>4667</v>
          </cell>
          <cell r="BE54">
            <v>-602</v>
          </cell>
          <cell r="BF54">
            <v>4065</v>
          </cell>
        </row>
        <row r="55">
          <cell r="A55">
            <v>47</v>
          </cell>
          <cell r="B55" t="str">
            <v>PNM</v>
          </cell>
          <cell r="C55" t="str">
            <v>Non-Firm</v>
          </cell>
          <cell r="D55">
            <v>177</v>
          </cell>
          <cell r="E55">
            <v>6554</v>
          </cell>
          <cell r="G55">
            <v>816</v>
          </cell>
          <cell r="H55">
            <v>7370</v>
          </cell>
          <cell r="K55">
            <v>47</v>
          </cell>
          <cell r="L55" t="str">
            <v>PNM</v>
          </cell>
          <cell r="M55" t="str">
            <v>Non-Firm</v>
          </cell>
          <cell r="N55">
            <v>476</v>
          </cell>
          <cell r="O55">
            <v>18032</v>
          </cell>
          <cell r="Q55">
            <v>1086</v>
          </cell>
          <cell r="R55">
            <v>19118</v>
          </cell>
          <cell r="U55">
            <v>47</v>
          </cell>
          <cell r="V55" t="str">
            <v>PNM</v>
          </cell>
          <cell r="W55" t="str">
            <v>Non-Firm</v>
          </cell>
          <cell r="X55">
            <v>535</v>
          </cell>
          <cell r="Y55">
            <v>14493</v>
          </cell>
          <cell r="AA55">
            <v>3569</v>
          </cell>
          <cell r="AB55">
            <v>18062</v>
          </cell>
          <cell r="AE55">
            <v>47</v>
          </cell>
          <cell r="AF55" t="str">
            <v>PNM</v>
          </cell>
          <cell r="AG55" t="str">
            <v>Non-Firm</v>
          </cell>
          <cell r="AH55">
            <v>664</v>
          </cell>
          <cell r="AI55">
            <v>18274</v>
          </cell>
          <cell r="AK55">
            <v>6376</v>
          </cell>
          <cell r="AL55">
            <v>24650</v>
          </cell>
          <cell r="AO55">
            <v>47</v>
          </cell>
          <cell r="AP55" t="str">
            <v>PNM</v>
          </cell>
          <cell r="AQ55" t="str">
            <v>Non-Firm</v>
          </cell>
          <cell r="AR55">
            <v>809</v>
          </cell>
          <cell r="AS55">
            <v>24299</v>
          </cell>
          <cell r="AU55">
            <v>-848</v>
          </cell>
          <cell r="AV55">
            <v>23451</v>
          </cell>
          <cell r="AY55">
            <v>47</v>
          </cell>
          <cell r="AZ55" t="str">
            <v>PNM</v>
          </cell>
          <cell r="BA55" t="str">
            <v>Non-Firm</v>
          </cell>
          <cell r="BB55">
            <v>65</v>
          </cell>
          <cell r="BC55">
            <v>1764</v>
          </cell>
          <cell r="BE55">
            <v>341</v>
          </cell>
          <cell r="BF55">
            <v>2105</v>
          </cell>
        </row>
        <row r="56">
          <cell r="A56">
            <v>48</v>
          </cell>
          <cell r="B56" t="str">
            <v>POWERX</v>
          </cell>
          <cell r="C56" t="str">
            <v>Non-Firm</v>
          </cell>
          <cell r="D56">
            <v>25</v>
          </cell>
          <cell r="E56">
            <v>515</v>
          </cell>
          <cell r="G56">
            <v>235</v>
          </cell>
          <cell r="H56">
            <v>750</v>
          </cell>
          <cell r="K56">
            <v>48</v>
          </cell>
          <cell r="L56" t="str">
            <v>POWERX</v>
          </cell>
          <cell r="M56" t="str">
            <v>Non-Firm</v>
          </cell>
          <cell r="N56">
            <v>20</v>
          </cell>
          <cell r="O56">
            <v>717</v>
          </cell>
          <cell r="Q56">
            <v>-77</v>
          </cell>
          <cell r="R56">
            <v>640</v>
          </cell>
          <cell r="U56">
            <v>48</v>
          </cell>
          <cell r="V56" t="str">
            <v>POWERX</v>
          </cell>
          <cell r="W56" t="str">
            <v>Non-Firm</v>
          </cell>
          <cell r="AB56">
            <v>0</v>
          </cell>
          <cell r="AE56">
            <v>48</v>
          </cell>
          <cell r="AF56" t="str">
            <v>POWERX</v>
          </cell>
          <cell r="AG56" t="str">
            <v>Non-Firm</v>
          </cell>
          <cell r="AL56">
            <v>0</v>
          </cell>
          <cell r="AO56">
            <v>48</v>
          </cell>
          <cell r="AP56" t="str">
            <v>POWERX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POWERX</v>
          </cell>
          <cell r="BA56" t="str">
            <v>Non-Firm</v>
          </cell>
          <cell r="BF56">
            <v>0</v>
          </cell>
        </row>
        <row r="57">
          <cell r="A57">
            <v>49</v>
          </cell>
          <cell r="B57" t="str">
            <v>PPM (PacificCorp Pwr Mkt)</v>
          </cell>
          <cell r="C57" t="str">
            <v>Non-Firm</v>
          </cell>
          <cell r="H57">
            <v>0</v>
          </cell>
          <cell r="K57">
            <v>49</v>
          </cell>
          <cell r="L57" t="str">
            <v>PPM</v>
          </cell>
          <cell r="M57" t="str">
            <v>Non-Firm</v>
          </cell>
          <cell r="R57">
            <v>0</v>
          </cell>
          <cell r="U57">
            <v>49</v>
          </cell>
          <cell r="V57" t="str">
            <v>PPM</v>
          </cell>
          <cell r="W57" t="str">
            <v>Non-Firm</v>
          </cell>
          <cell r="AB57">
            <v>0</v>
          </cell>
          <cell r="AE57">
            <v>49</v>
          </cell>
          <cell r="AF57" t="str">
            <v>PPM</v>
          </cell>
          <cell r="AG57" t="str">
            <v>Non-Firm</v>
          </cell>
          <cell r="AL57">
            <v>0</v>
          </cell>
          <cell r="AO57">
            <v>49</v>
          </cell>
          <cell r="AP57" t="str">
            <v>PPM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PPM</v>
          </cell>
          <cell r="BA57" t="str">
            <v>Non-Firm</v>
          </cell>
          <cell r="BF57">
            <v>0</v>
          </cell>
        </row>
        <row r="58">
          <cell r="A58">
            <v>50</v>
          </cell>
          <cell r="B58" t="str">
            <v>PSCO</v>
          </cell>
          <cell r="C58" t="str">
            <v>Non-Firm</v>
          </cell>
          <cell r="H58">
            <v>0</v>
          </cell>
          <cell r="K58">
            <v>50</v>
          </cell>
          <cell r="L58" t="str">
            <v>PSCO</v>
          </cell>
          <cell r="M58" t="str">
            <v>Non-Firm</v>
          </cell>
          <cell r="R58">
            <v>0</v>
          </cell>
          <cell r="U58">
            <v>50</v>
          </cell>
          <cell r="V58" t="str">
            <v>PSCO</v>
          </cell>
          <cell r="W58" t="str">
            <v>Non-Firm</v>
          </cell>
          <cell r="AB58">
            <v>0</v>
          </cell>
          <cell r="AE58">
            <v>50</v>
          </cell>
          <cell r="AF58" t="str">
            <v>PSCO</v>
          </cell>
          <cell r="AG58" t="str">
            <v>Non-Firm</v>
          </cell>
          <cell r="AL58">
            <v>0</v>
          </cell>
          <cell r="AO58">
            <v>50</v>
          </cell>
          <cell r="AP58" t="str">
            <v>PSCO</v>
          </cell>
          <cell r="AQ58" t="str">
            <v>Non-Firm</v>
          </cell>
          <cell r="AR58">
            <v>30</v>
          </cell>
          <cell r="AS58">
            <v>931</v>
          </cell>
          <cell r="AU58">
            <v>-31</v>
          </cell>
          <cell r="AV58">
            <v>900</v>
          </cell>
          <cell r="AY58">
            <v>50</v>
          </cell>
          <cell r="AZ58" t="str">
            <v>PSCO</v>
          </cell>
          <cell r="BA58" t="str">
            <v>Non-Firm</v>
          </cell>
          <cell r="BB58">
            <v>60</v>
          </cell>
          <cell r="BC58">
            <v>3650</v>
          </cell>
          <cell r="BE58">
            <v>-1250</v>
          </cell>
          <cell r="BF58">
            <v>2400</v>
          </cell>
        </row>
        <row r="59">
          <cell r="A59">
            <v>51</v>
          </cell>
          <cell r="B59" t="str">
            <v>SEMPRA</v>
          </cell>
          <cell r="C59" t="str">
            <v>Non-Firm</v>
          </cell>
          <cell r="D59">
            <v>20</v>
          </cell>
          <cell r="E59">
            <v>740</v>
          </cell>
          <cell r="G59">
            <v>100</v>
          </cell>
          <cell r="H59">
            <v>840</v>
          </cell>
          <cell r="K59">
            <v>51</v>
          </cell>
          <cell r="L59" t="str">
            <v>SEMPRA</v>
          </cell>
          <cell r="M59" t="str">
            <v>Non-Firm</v>
          </cell>
          <cell r="R59">
            <v>0</v>
          </cell>
          <cell r="U59">
            <v>51</v>
          </cell>
          <cell r="V59" t="str">
            <v>SEMPRA</v>
          </cell>
          <cell r="W59" t="str">
            <v>Non-Firm</v>
          </cell>
          <cell r="AB59">
            <v>0</v>
          </cell>
          <cell r="AE59">
            <v>51</v>
          </cell>
          <cell r="AF59" t="str">
            <v>SEMPRA</v>
          </cell>
          <cell r="AG59" t="str">
            <v>Non-Firm</v>
          </cell>
          <cell r="AL59">
            <v>0</v>
          </cell>
          <cell r="AO59">
            <v>51</v>
          </cell>
          <cell r="AP59" t="str">
            <v>SEMPRA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SEMPRA</v>
          </cell>
          <cell r="BA59" t="str">
            <v>Non-Firm</v>
          </cell>
          <cell r="BB59">
            <v>50</v>
          </cell>
          <cell r="BC59">
            <v>2926</v>
          </cell>
          <cell r="BE59">
            <v>-1176</v>
          </cell>
          <cell r="BF59">
            <v>1750</v>
          </cell>
        </row>
        <row r="60">
          <cell r="A60">
            <v>52</v>
          </cell>
          <cell r="B60" t="str">
            <v>SRP</v>
          </cell>
          <cell r="C60" t="str">
            <v>Non-Firm</v>
          </cell>
          <cell r="D60">
            <v>1141</v>
          </cell>
          <cell r="E60">
            <v>29987</v>
          </cell>
          <cell r="G60">
            <v>3648</v>
          </cell>
          <cell r="H60">
            <v>33635</v>
          </cell>
          <cell r="K60">
            <v>52</v>
          </cell>
          <cell r="L60" t="str">
            <v>SRP</v>
          </cell>
          <cell r="M60" t="str">
            <v>Non-Firm</v>
          </cell>
          <cell r="N60">
            <v>520</v>
          </cell>
          <cell r="O60">
            <v>15957</v>
          </cell>
          <cell r="Q60">
            <v>4353</v>
          </cell>
          <cell r="R60">
            <v>20310</v>
          </cell>
          <cell r="U60">
            <v>52</v>
          </cell>
          <cell r="V60" t="str">
            <v>SRP</v>
          </cell>
          <cell r="W60" t="str">
            <v>Non-Firm</v>
          </cell>
          <cell r="X60">
            <v>977</v>
          </cell>
          <cell r="Y60">
            <v>16582</v>
          </cell>
          <cell r="AA60">
            <v>13057</v>
          </cell>
          <cell r="AB60">
            <v>29639</v>
          </cell>
          <cell r="AE60">
            <v>52</v>
          </cell>
          <cell r="AF60" t="str">
            <v>SRP</v>
          </cell>
          <cell r="AG60" t="str">
            <v>Non-Firm</v>
          </cell>
          <cell r="AH60">
            <v>135</v>
          </cell>
          <cell r="AI60">
            <v>3074</v>
          </cell>
          <cell r="AK60">
            <v>1021</v>
          </cell>
          <cell r="AL60">
            <v>4095</v>
          </cell>
          <cell r="AO60">
            <v>52</v>
          </cell>
          <cell r="AP60" t="str">
            <v>SRP</v>
          </cell>
          <cell r="AQ60" t="str">
            <v>Non-Firm</v>
          </cell>
          <cell r="AR60">
            <v>911</v>
          </cell>
          <cell r="AS60">
            <v>27962</v>
          </cell>
          <cell r="AU60">
            <v>-1779</v>
          </cell>
          <cell r="AV60">
            <v>26183</v>
          </cell>
          <cell r="AY60">
            <v>52</v>
          </cell>
          <cell r="AZ60" t="str">
            <v>SRP</v>
          </cell>
          <cell r="BA60" t="str">
            <v>Non-Firm</v>
          </cell>
          <cell r="BB60">
            <v>262</v>
          </cell>
          <cell r="BC60">
            <v>5099</v>
          </cell>
          <cell r="BE60">
            <v>43</v>
          </cell>
          <cell r="BF60">
            <v>5142</v>
          </cell>
        </row>
        <row r="61">
          <cell r="A61">
            <v>53</v>
          </cell>
          <cell r="B61" t="str">
            <v>SUBTOTAL  NON-FIRM</v>
          </cell>
          <cell r="D61">
            <v>3221</v>
          </cell>
          <cell r="E61">
            <v>80504</v>
          </cell>
          <cell r="F61">
            <v>0</v>
          </cell>
          <cell r="G61">
            <v>22852</v>
          </cell>
          <cell r="H61">
            <v>103356</v>
          </cell>
          <cell r="K61">
            <v>53</v>
          </cell>
          <cell r="L61" t="str">
            <v>SUBTOTAL  NON-FIRM</v>
          </cell>
          <cell r="N61">
            <v>2173</v>
          </cell>
          <cell r="O61">
            <v>69576</v>
          </cell>
          <cell r="P61">
            <v>0</v>
          </cell>
          <cell r="Q61">
            <v>13147</v>
          </cell>
          <cell r="R61">
            <v>82723</v>
          </cell>
          <cell r="U61">
            <v>53</v>
          </cell>
          <cell r="V61" t="str">
            <v>SUBTOTAL  NON-FIRM</v>
          </cell>
          <cell r="X61">
            <v>2861</v>
          </cell>
          <cell r="Y61">
            <v>66937</v>
          </cell>
          <cell r="Z61">
            <v>0</v>
          </cell>
          <cell r="AA61">
            <v>28052</v>
          </cell>
          <cell r="AB61">
            <v>94989</v>
          </cell>
          <cell r="AE61">
            <v>53</v>
          </cell>
          <cell r="AF61" t="str">
            <v>SUBTOTAL  NON-FIRM</v>
          </cell>
          <cell r="AH61">
            <v>2590</v>
          </cell>
          <cell r="AI61">
            <v>89323</v>
          </cell>
          <cell r="AJ61">
            <v>0</v>
          </cell>
          <cell r="AK61">
            <v>21031</v>
          </cell>
          <cell r="AL61">
            <v>110354</v>
          </cell>
          <cell r="AO61">
            <v>53</v>
          </cell>
          <cell r="AP61" t="str">
            <v>SUBTOTAL  NON-FIRM</v>
          </cell>
          <cell r="AR61">
            <v>3964</v>
          </cell>
          <cell r="AS61">
            <v>121717</v>
          </cell>
          <cell r="AT61">
            <v>0</v>
          </cell>
          <cell r="AU61">
            <v>16812</v>
          </cell>
          <cell r="AV61">
            <v>138529</v>
          </cell>
          <cell r="AY61">
            <v>53</v>
          </cell>
          <cell r="AZ61" t="str">
            <v>SUBTOTAL  NON-FIRM</v>
          </cell>
          <cell r="BB61">
            <v>1377</v>
          </cell>
          <cell r="BC61">
            <v>34876</v>
          </cell>
          <cell r="BD61">
            <v>0</v>
          </cell>
          <cell r="BE61">
            <v>-294</v>
          </cell>
          <cell r="BF61">
            <v>34582</v>
          </cell>
        </row>
        <row r="62">
          <cell r="A62">
            <v>54</v>
          </cell>
          <cell r="B62" t="str">
            <v>PNM</v>
          </cell>
          <cell r="C62" t="str">
            <v>Contingent</v>
          </cell>
          <cell r="D62">
            <v>448</v>
          </cell>
          <cell r="E62">
            <v>27363</v>
          </cell>
          <cell r="G62">
            <v>5678</v>
          </cell>
          <cell r="H62">
            <v>33041</v>
          </cell>
          <cell r="K62">
            <v>54</v>
          </cell>
          <cell r="L62" t="str">
            <v>PNM</v>
          </cell>
          <cell r="M62" t="str">
            <v>Contingent</v>
          </cell>
          <cell r="N62">
            <v>979</v>
          </cell>
          <cell r="O62">
            <v>42155</v>
          </cell>
          <cell r="Q62">
            <v>9889</v>
          </cell>
          <cell r="R62">
            <v>52044</v>
          </cell>
          <cell r="U62">
            <v>54</v>
          </cell>
          <cell r="V62" t="str">
            <v>PNM</v>
          </cell>
          <cell r="W62" t="str">
            <v>Contingent</v>
          </cell>
          <cell r="X62">
            <v>894</v>
          </cell>
          <cell r="Y62">
            <v>32858</v>
          </cell>
          <cell r="AA62">
            <v>11665</v>
          </cell>
          <cell r="AB62">
            <v>44523</v>
          </cell>
          <cell r="AE62">
            <v>54</v>
          </cell>
          <cell r="AF62" t="str">
            <v>PNM</v>
          </cell>
          <cell r="AG62" t="str">
            <v>Contingent</v>
          </cell>
          <cell r="AH62">
            <v>700</v>
          </cell>
          <cell r="AI62">
            <v>32557</v>
          </cell>
          <cell r="AK62">
            <v>1694</v>
          </cell>
          <cell r="AL62">
            <v>34251</v>
          </cell>
          <cell r="AO62">
            <v>54</v>
          </cell>
          <cell r="AP62" t="str">
            <v>PNM</v>
          </cell>
          <cell r="AQ62" t="str">
            <v>Contingent</v>
          </cell>
          <cell r="AR62">
            <v>4380</v>
          </cell>
          <cell r="AS62">
            <v>231652</v>
          </cell>
          <cell r="AU62">
            <v>-15271</v>
          </cell>
          <cell r="AV62">
            <v>216381</v>
          </cell>
          <cell r="AY62">
            <v>54</v>
          </cell>
          <cell r="AZ62" t="str">
            <v>PNM</v>
          </cell>
          <cell r="BA62" t="str">
            <v>Contingent</v>
          </cell>
          <cell r="BB62">
            <v>4060</v>
          </cell>
          <cell r="BC62">
            <v>242468</v>
          </cell>
          <cell r="BE62">
            <v>21581</v>
          </cell>
          <cell r="BF62">
            <v>264049</v>
          </cell>
        </row>
        <row r="63">
          <cell r="A63">
            <v>55</v>
          </cell>
          <cell r="B63" t="str">
            <v>SUBTOTAL  CONTINGENT</v>
          </cell>
          <cell r="D63">
            <v>448</v>
          </cell>
          <cell r="E63">
            <v>27363</v>
          </cell>
          <cell r="F63">
            <v>0</v>
          </cell>
          <cell r="G63">
            <v>5678</v>
          </cell>
          <cell r="H63">
            <v>33041</v>
          </cell>
          <cell r="K63">
            <v>55</v>
          </cell>
          <cell r="L63" t="str">
            <v>SUBTOTAL  CONTINGENT</v>
          </cell>
          <cell r="N63">
            <v>979</v>
          </cell>
          <cell r="O63">
            <v>42155</v>
          </cell>
          <cell r="P63">
            <v>0</v>
          </cell>
          <cell r="Q63">
            <v>9889</v>
          </cell>
          <cell r="R63">
            <v>52044</v>
          </cell>
          <cell r="U63">
            <v>55</v>
          </cell>
          <cell r="V63" t="str">
            <v>SUBTOTAL  CONTINGENT</v>
          </cell>
          <cell r="X63">
            <v>894</v>
          </cell>
          <cell r="Y63">
            <v>32858</v>
          </cell>
          <cell r="Z63">
            <v>0</v>
          </cell>
          <cell r="AA63">
            <v>11665</v>
          </cell>
          <cell r="AB63">
            <v>44523</v>
          </cell>
          <cell r="AE63">
            <v>55</v>
          </cell>
          <cell r="AF63" t="str">
            <v>SUBTOTAL  CONTINGENT</v>
          </cell>
          <cell r="AH63">
            <v>700</v>
          </cell>
          <cell r="AI63">
            <v>32557</v>
          </cell>
          <cell r="AJ63">
            <v>0</v>
          </cell>
          <cell r="AK63">
            <v>1694</v>
          </cell>
          <cell r="AL63">
            <v>34251</v>
          </cell>
          <cell r="AO63">
            <v>55</v>
          </cell>
          <cell r="AP63" t="str">
            <v>SUBTOTAL  CONTINGENT</v>
          </cell>
          <cell r="AR63">
            <v>4380</v>
          </cell>
          <cell r="AS63">
            <v>231652</v>
          </cell>
          <cell r="AT63">
            <v>0</v>
          </cell>
          <cell r="AU63">
            <v>-15271</v>
          </cell>
          <cell r="AV63">
            <v>216381</v>
          </cell>
          <cell r="AY63">
            <v>55</v>
          </cell>
          <cell r="AZ63" t="str">
            <v>SUBTOTAL  CONTINGENT</v>
          </cell>
          <cell r="BB63">
            <v>4060</v>
          </cell>
          <cell r="BC63">
            <v>242468</v>
          </cell>
          <cell r="BD63">
            <v>0</v>
          </cell>
          <cell r="BE63">
            <v>21581</v>
          </cell>
          <cell r="BF63">
            <v>264049</v>
          </cell>
        </row>
        <row r="64">
          <cell r="A64">
            <v>56</v>
          </cell>
          <cell r="B64" t="str">
            <v>PSCO</v>
          </cell>
          <cell r="C64" t="str">
            <v>Exchange</v>
          </cell>
          <cell r="H64">
            <v>0</v>
          </cell>
          <cell r="K64">
            <v>56</v>
          </cell>
          <cell r="L64" t="str">
            <v>PSCO</v>
          </cell>
          <cell r="M64" t="str">
            <v>Exchange</v>
          </cell>
          <cell r="R64">
            <v>0</v>
          </cell>
          <cell r="U64">
            <v>56</v>
          </cell>
          <cell r="V64" t="str">
            <v>PSCO</v>
          </cell>
          <cell r="W64" t="str">
            <v>Exchange</v>
          </cell>
          <cell r="AB64">
            <v>0</v>
          </cell>
          <cell r="AE64">
            <v>56</v>
          </cell>
          <cell r="AF64" t="str">
            <v>PSCO</v>
          </cell>
          <cell r="AG64" t="str">
            <v>Exchange</v>
          </cell>
          <cell r="AL64">
            <v>0</v>
          </cell>
          <cell r="AO64">
            <v>56</v>
          </cell>
          <cell r="AP64" t="str">
            <v>PSCO</v>
          </cell>
          <cell r="AQ64" t="str">
            <v>Exchange</v>
          </cell>
          <cell r="AV64">
            <v>0</v>
          </cell>
          <cell r="AY64">
            <v>56</v>
          </cell>
          <cell r="AZ64" t="str">
            <v>PSCO</v>
          </cell>
          <cell r="BA64" t="str">
            <v>Exchange</v>
          </cell>
          <cell r="BF64">
            <v>0</v>
          </cell>
        </row>
        <row r="65">
          <cell r="A65">
            <v>57</v>
          </cell>
          <cell r="B65" t="str">
            <v>SPS</v>
          </cell>
          <cell r="C65" t="str">
            <v>Exchange</v>
          </cell>
          <cell r="G65">
            <v>4200</v>
          </cell>
          <cell r="H65">
            <v>4200</v>
          </cell>
          <cell r="K65">
            <v>57</v>
          </cell>
          <cell r="L65" t="str">
            <v>SPS</v>
          </cell>
          <cell r="M65" t="str">
            <v>Exchange</v>
          </cell>
          <cell r="R65">
            <v>0</v>
          </cell>
          <cell r="U65">
            <v>57</v>
          </cell>
          <cell r="V65" t="str">
            <v>SPS</v>
          </cell>
          <cell r="W65" t="str">
            <v>Exchange</v>
          </cell>
          <cell r="AA65">
            <v>1600</v>
          </cell>
          <cell r="AB65">
            <v>1600</v>
          </cell>
          <cell r="AE65">
            <v>57</v>
          </cell>
          <cell r="AF65" t="str">
            <v>SPS</v>
          </cell>
          <cell r="AG65" t="str">
            <v>Exchange</v>
          </cell>
          <cell r="AK65">
            <v>8630</v>
          </cell>
          <cell r="AL65">
            <v>8630</v>
          </cell>
          <cell r="AO65">
            <v>57</v>
          </cell>
          <cell r="AP65" t="str">
            <v>SPS</v>
          </cell>
          <cell r="AQ65" t="str">
            <v>Exchange</v>
          </cell>
          <cell r="AU65">
            <v>3120</v>
          </cell>
          <cell r="AV65">
            <v>3120</v>
          </cell>
          <cell r="AY65">
            <v>57</v>
          </cell>
          <cell r="AZ65" t="str">
            <v>SPS</v>
          </cell>
          <cell r="BA65" t="str">
            <v>Exchange</v>
          </cell>
          <cell r="BF65">
            <v>0</v>
          </cell>
        </row>
        <row r="66">
          <cell r="A66">
            <v>58</v>
          </cell>
          <cell r="B66" t="str">
            <v>SUBTOTAL  EXCHANGE</v>
          </cell>
          <cell r="D66">
            <v>0</v>
          </cell>
          <cell r="E66">
            <v>0</v>
          </cell>
          <cell r="F66">
            <v>0</v>
          </cell>
          <cell r="G66">
            <v>4200</v>
          </cell>
          <cell r="H66">
            <v>4200</v>
          </cell>
          <cell r="K66">
            <v>58</v>
          </cell>
          <cell r="L66" t="str">
            <v>SUBTOTAL  EXCHANGE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U66">
            <v>58</v>
          </cell>
          <cell r="V66" t="str">
            <v>SUBTOTAL  EXCHANGE</v>
          </cell>
          <cell r="X66">
            <v>0</v>
          </cell>
          <cell r="Y66">
            <v>0</v>
          </cell>
          <cell r="Z66">
            <v>0</v>
          </cell>
          <cell r="AA66">
            <v>1600</v>
          </cell>
          <cell r="AB66">
            <v>1600</v>
          </cell>
          <cell r="AE66">
            <v>58</v>
          </cell>
          <cell r="AF66" t="str">
            <v>SUBTOTAL  EXCHANGE</v>
          </cell>
          <cell r="AH66">
            <v>0</v>
          </cell>
          <cell r="AI66">
            <v>0</v>
          </cell>
          <cell r="AJ66">
            <v>0</v>
          </cell>
          <cell r="AK66">
            <v>8630</v>
          </cell>
          <cell r="AL66">
            <v>8630</v>
          </cell>
          <cell r="AO66">
            <v>58</v>
          </cell>
          <cell r="AP66" t="str">
            <v>SUBTOTAL  EXCHANGE</v>
          </cell>
          <cell r="AR66">
            <v>0</v>
          </cell>
          <cell r="AS66">
            <v>0</v>
          </cell>
          <cell r="AT66">
            <v>0</v>
          </cell>
          <cell r="AU66">
            <v>3120</v>
          </cell>
          <cell r="AV66">
            <v>3120</v>
          </cell>
          <cell r="AY66">
            <v>58</v>
          </cell>
          <cell r="AZ66" t="str">
            <v>SUBTOTAL  EXCHANGE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</row>
        <row r="67">
          <cell r="A67">
            <v>59</v>
          </cell>
          <cell r="B67" t="str">
            <v>APS</v>
          </cell>
          <cell r="C67" t="str">
            <v>Spinning Reserves</v>
          </cell>
          <cell r="H67">
            <v>0</v>
          </cell>
          <cell r="K67">
            <v>59</v>
          </cell>
          <cell r="L67" t="str">
            <v>APS</v>
          </cell>
          <cell r="M67" t="str">
            <v>Spinning Reserves</v>
          </cell>
          <cell r="R67">
            <v>0</v>
          </cell>
          <cell r="U67">
            <v>59</v>
          </cell>
          <cell r="V67" t="str">
            <v>APS</v>
          </cell>
          <cell r="W67" t="str">
            <v>Spinning Reserves</v>
          </cell>
          <cell r="AB67">
            <v>0</v>
          </cell>
          <cell r="AE67">
            <v>59</v>
          </cell>
          <cell r="AF67" t="str">
            <v>APS</v>
          </cell>
          <cell r="AG67" t="str">
            <v>Spinning Reserves</v>
          </cell>
          <cell r="AL67">
            <v>0</v>
          </cell>
          <cell r="AO67">
            <v>59</v>
          </cell>
          <cell r="AP67" t="str">
            <v>APS</v>
          </cell>
          <cell r="AQ67" t="str">
            <v>Spinning Reserves</v>
          </cell>
          <cell r="AV67">
            <v>0</v>
          </cell>
          <cell r="AY67">
            <v>59</v>
          </cell>
          <cell r="AZ67" t="str">
            <v>APS</v>
          </cell>
          <cell r="BA67" t="str">
            <v>Spinning Reserves</v>
          </cell>
          <cell r="BF67">
            <v>0</v>
          </cell>
        </row>
        <row r="68">
          <cell r="A68">
            <v>60</v>
          </cell>
          <cell r="B68" t="str">
            <v>DUKE</v>
          </cell>
          <cell r="C68" t="str">
            <v>Spinning Reserves</v>
          </cell>
          <cell r="H68">
            <v>0</v>
          </cell>
          <cell r="K68">
            <v>60</v>
          </cell>
          <cell r="L68" t="str">
            <v>DUKE</v>
          </cell>
          <cell r="M68" t="str">
            <v>Spinning Reserves</v>
          </cell>
          <cell r="Q68">
            <v>1600</v>
          </cell>
          <cell r="R68">
            <v>1600</v>
          </cell>
          <cell r="U68">
            <v>60</v>
          </cell>
          <cell r="V68" t="str">
            <v>DUKE</v>
          </cell>
          <cell r="W68" t="str">
            <v>Spinning Reserves</v>
          </cell>
          <cell r="AB68">
            <v>0</v>
          </cell>
          <cell r="AE68">
            <v>60</v>
          </cell>
          <cell r="AF68" t="str">
            <v>DUKE</v>
          </cell>
          <cell r="AG68" t="str">
            <v>Spinning Reserves</v>
          </cell>
          <cell r="AL68">
            <v>0</v>
          </cell>
          <cell r="AO68">
            <v>60</v>
          </cell>
          <cell r="AP68" t="str">
            <v>DUKE</v>
          </cell>
          <cell r="AQ68" t="str">
            <v>Spinning Reserves</v>
          </cell>
          <cell r="AV68">
            <v>0</v>
          </cell>
          <cell r="AY68">
            <v>60</v>
          </cell>
          <cell r="AZ68" t="str">
            <v>DUKE</v>
          </cell>
          <cell r="BA68" t="str">
            <v>Spinning Reserves</v>
          </cell>
          <cell r="BF68">
            <v>0</v>
          </cell>
        </row>
        <row r="69">
          <cell r="A69">
            <v>61</v>
          </cell>
          <cell r="B69" t="str">
            <v>PNM</v>
          </cell>
          <cell r="C69" t="str">
            <v>Spinning Reserves</v>
          </cell>
          <cell r="G69">
            <v>14600</v>
          </cell>
          <cell r="H69">
            <v>14600</v>
          </cell>
          <cell r="K69">
            <v>61</v>
          </cell>
          <cell r="L69" t="str">
            <v>PNM</v>
          </cell>
          <cell r="M69" t="str">
            <v>Spinning Reserves</v>
          </cell>
          <cell r="Q69">
            <v>7225</v>
          </cell>
          <cell r="R69">
            <v>7225</v>
          </cell>
          <cell r="U69">
            <v>61</v>
          </cell>
          <cell r="V69" t="str">
            <v>PNM</v>
          </cell>
          <cell r="W69" t="str">
            <v>Spinning Reserves</v>
          </cell>
          <cell r="AA69">
            <v>17568</v>
          </cell>
          <cell r="AB69">
            <v>17568</v>
          </cell>
          <cell r="AE69">
            <v>61</v>
          </cell>
          <cell r="AF69" t="str">
            <v>PNM</v>
          </cell>
          <cell r="AG69" t="str">
            <v>Spinning Reserves</v>
          </cell>
          <cell r="AK69">
            <v>750</v>
          </cell>
          <cell r="AL69">
            <v>750</v>
          </cell>
          <cell r="AO69">
            <v>61</v>
          </cell>
          <cell r="AP69" t="str">
            <v>PNM</v>
          </cell>
          <cell r="AQ69" t="str">
            <v>Spinning Reserves</v>
          </cell>
          <cell r="AU69">
            <v>1640</v>
          </cell>
          <cell r="AV69">
            <v>1640</v>
          </cell>
          <cell r="AY69">
            <v>61</v>
          </cell>
          <cell r="AZ69" t="str">
            <v>PNM</v>
          </cell>
          <cell r="BA69" t="str">
            <v>Spinning Reserves</v>
          </cell>
          <cell r="BE69">
            <v>48865</v>
          </cell>
          <cell r="BF69">
            <v>48865</v>
          </cell>
        </row>
        <row r="70">
          <cell r="A70">
            <v>62</v>
          </cell>
          <cell r="B70" t="str">
            <v>SRP</v>
          </cell>
          <cell r="C70" t="str">
            <v>Spinning Reserves</v>
          </cell>
          <cell r="H70">
            <v>0</v>
          </cell>
          <cell r="K70">
            <v>62</v>
          </cell>
          <cell r="L70" t="str">
            <v>SRP</v>
          </cell>
          <cell r="M70" t="str">
            <v>Spinning Reserves</v>
          </cell>
          <cell r="R70">
            <v>0</v>
          </cell>
          <cell r="U70">
            <v>62</v>
          </cell>
          <cell r="V70" t="str">
            <v>SRP</v>
          </cell>
          <cell r="W70" t="str">
            <v>Spinning Reserves</v>
          </cell>
          <cell r="AB70">
            <v>0</v>
          </cell>
          <cell r="AE70">
            <v>62</v>
          </cell>
          <cell r="AF70" t="str">
            <v>SRP</v>
          </cell>
          <cell r="AG70" t="str">
            <v>Spinning Reserves</v>
          </cell>
          <cell r="AL70">
            <v>0</v>
          </cell>
          <cell r="AO70">
            <v>62</v>
          </cell>
          <cell r="AP70" t="str">
            <v>SRP</v>
          </cell>
          <cell r="AQ70" t="str">
            <v>Spinning Reserves</v>
          </cell>
          <cell r="AV70">
            <v>0</v>
          </cell>
          <cell r="AY70">
            <v>62</v>
          </cell>
          <cell r="AZ70" t="str">
            <v>SRP</v>
          </cell>
          <cell r="BA70" t="str">
            <v>Spinning Reserves</v>
          </cell>
          <cell r="BF70">
            <v>0</v>
          </cell>
        </row>
        <row r="71">
          <cell r="A71">
            <v>63</v>
          </cell>
          <cell r="B71" t="str">
            <v>SUBTOTAL SPINNING RESERVES</v>
          </cell>
          <cell r="D71">
            <v>0</v>
          </cell>
          <cell r="E71">
            <v>0</v>
          </cell>
          <cell r="F71">
            <v>0</v>
          </cell>
          <cell r="G71">
            <v>14600</v>
          </cell>
          <cell r="H71">
            <v>14600</v>
          </cell>
          <cell r="K71">
            <v>63</v>
          </cell>
          <cell r="L71" t="str">
            <v>SUBTOTAL SPINNING RESERVES</v>
          </cell>
          <cell r="N71">
            <v>0</v>
          </cell>
          <cell r="O71">
            <v>0</v>
          </cell>
          <cell r="P71">
            <v>0</v>
          </cell>
          <cell r="Q71">
            <v>8825</v>
          </cell>
          <cell r="R71">
            <v>8825</v>
          </cell>
          <cell r="U71">
            <v>63</v>
          </cell>
          <cell r="V71" t="str">
            <v>SUBTOTAL SPINNING RESERVES</v>
          </cell>
          <cell r="X71">
            <v>0</v>
          </cell>
          <cell r="Y71">
            <v>0</v>
          </cell>
          <cell r="Z71">
            <v>0</v>
          </cell>
          <cell r="AA71">
            <v>17568</v>
          </cell>
          <cell r="AB71">
            <v>17568</v>
          </cell>
          <cell r="AE71">
            <v>63</v>
          </cell>
          <cell r="AF71" t="str">
            <v>SUBTOTAL SPINNING RESERVES</v>
          </cell>
          <cell r="AH71">
            <v>0</v>
          </cell>
          <cell r="AI71">
            <v>0</v>
          </cell>
          <cell r="AJ71">
            <v>0</v>
          </cell>
          <cell r="AK71">
            <v>750</v>
          </cell>
          <cell r="AL71">
            <v>750</v>
          </cell>
          <cell r="AO71">
            <v>63</v>
          </cell>
          <cell r="AP71" t="str">
            <v>SUBTOTAL SPINNING RESERVES</v>
          </cell>
          <cell r="AR71">
            <v>0</v>
          </cell>
          <cell r="AS71">
            <v>0</v>
          </cell>
          <cell r="AT71">
            <v>0</v>
          </cell>
          <cell r="AU71">
            <v>1640</v>
          </cell>
          <cell r="AV71">
            <v>1640</v>
          </cell>
          <cell r="AY71">
            <v>63</v>
          </cell>
          <cell r="AZ71" t="str">
            <v>SUBTOTAL SPINNING RESERVES</v>
          </cell>
          <cell r="BB71">
            <v>0</v>
          </cell>
          <cell r="BC71">
            <v>0</v>
          </cell>
          <cell r="BD71">
            <v>0</v>
          </cell>
          <cell r="BE71">
            <v>48865</v>
          </cell>
          <cell r="BF71">
            <v>48865</v>
          </cell>
        </row>
        <row r="72">
          <cell r="A72">
            <v>64</v>
          </cell>
          <cell r="B72" t="str">
            <v>AEPCO</v>
          </cell>
          <cell r="C72" t="str">
            <v>SRSG Emerg Assist</v>
          </cell>
          <cell r="D72">
            <v>76</v>
          </cell>
          <cell r="E72">
            <v>4224</v>
          </cell>
          <cell r="H72">
            <v>4224</v>
          </cell>
          <cell r="K72">
            <v>64</v>
          </cell>
          <cell r="L72" t="str">
            <v>AEPCO</v>
          </cell>
          <cell r="M72" t="str">
            <v>SRSG Emerg Assist</v>
          </cell>
          <cell r="R72">
            <v>0</v>
          </cell>
          <cell r="U72">
            <v>64</v>
          </cell>
          <cell r="V72" t="str">
            <v>AEPCO</v>
          </cell>
          <cell r="W72" t="str">
            <v>SRSG Emerg Assist</v>
          </cell>
          <cell r="AB72">
            <v>0</v>
          </cell>
          <cell r="AE72">
            <v>64</v>
          </cell>
          <cell r="AF72" t="str">
            <v>AEPCO</v>
          </cell>
          <cell r="AG72" t="str">
            <v>SRSG Emerg Assist</v>
          </cell>
          <cell r="AL72">
            <v>0</v>
          </cell>
          <cell r="AO72">
            <v>64</v>
          </cell>
          <cell r="AP72" t="str">
            <v>AEPCO</v>
          </cell>
          <cell r="AQ72" t="str">
            <v>SRSG Emerg Assist</v>
          </cell>
          <cell r="AR72">
            <v>18</v>
          </cell>
          <cell r="AS72">
            <v>1101</v>
          </cell>
          <cell r="AV72">
            <v>1101</v>
          </cell>
          <cell r="AY72">
            <v>64</v>
          </cell>
          <cell r="AZ72" t="str">
            <v>AEPCO</v>
          </cell>
          <cell r="BA72" t="str">
            <v>SRSG Emerg Assist</v>
          </cell>
          <cell r="BF72">
            <v>0</v>
          </cell>
        </row>
        <row r="73">
          <cell r="A73">
            <v>65</v>
          </cell>
          <cell r="B73" t="str">
            <v>APS</v>
          </cell>
          <cell r="C73" t="str">
            <v>SRSG Emerg Assist</v>
          </cell>
          <cell r="H73">
            <v>0</v>
          </cell>
          <cell r="K73">
            <v>65</v>
          </cell>
          <cell r="L73" t="str">
            <v>APS</v>
          </cell>
          <cell r="M73" t="str">
            <v>SRSG Emerg Assist</v>
          </cell>
          <cell r="N73">
            <v>3</v>
          </cell>
          <cell r="O73">
            <v>144</v>
          </cell>
          <cell r="R73">
            <v>144</v>
          </cell>
          <cell r="U73">
            <v>65</v>
          </cell>
          <cell r="V73" t="str">
            <v>APS</v>
          </cell>
          <cell r="W73" t="str">
            <v>SRSG Emerg Assist</v>
          </cell>
          <cell r="AB73">
            <v>0</v>
          </cell>
          <cell r="AE73">
            <v>65</v>
          </cell>
          <cell r="AF73" t="str">
            <v>APS</v>
          </cell>
          <cell r="AG73" t="str">
            <v>SRSG Emerg Assist</v>
          </cell>
          <cell r="AL73">
            <v>0</v>
          </cell>
          <cell r="AO73">
            <v>65</v>
          </cell>
          <cell r="AP73" t="str">
            <v>APS</v>
          </cell>
          <cell r="AQ73" t="str">
            <v>SRSG Emerg Assist</v>
          </cell>
          <cell r="AV73">
            <v>0</v>
          </cell>
          <cell r="AY73">
            <v>65</v>
          </cell>
          <cell r="AZ73" t="str">
            <v>APS</v>
          </cell>
          <cell r="BA73" t="str">
            <v>SRSG Emerg Assist</v>
          </cell>
          <cell r="BB73">
            <v>22</v>
          </cell>
          <cell r="BC73">
            <v>1150</v>
          </cell>
          <cell r="BF73">
            <v>1150</v>
          </cell>
        </row>
        <row r="74">
          <cell r="A74">
            <v>66</v>
          </cell>
          <cell r="B74" t="str">
            <v>DUKE</v>
          </cell>
          <cell r="C74" t="str">
            <v>SRSG Emerg Assist</v>
          </cell>
          <cell r="D74">
            <v>111</v>
          </cell>
          <cell r="E74">
            <v>6350</v>
          </cell>
          <cell r="H74">
            <v>6350</v>
          </cell>
          <cell r="K74">
            <v>66</v>
          </cell>
          <cell r="L74" t="str">
            <v>DUKE</v>
          </cell>
          <cell r="M74" t="str">
            <v>SRSG Emerg Assist</v>
          </cell>
          <cell r="R74">
            <v>0</v>
          </cell>
          <cell r="U74">
            <v>66</v>
          </cell>
          <cell r="V74" t="str">
            <v>DUKE</v>
          </cell>
          <cell r="W74" t="str">
            <v>SRSG Emerg Assist</v>
          </cell>
          <cell r="X74">
            <v>31</v>
          </cell>
          <cell r="Y74">
            <v>1334</v>
          </cell>
          <cell r="AB74">
            <v>1334</v>
          </cell>
          <cell r="AE74">
            <v>66</v>
          </cell>
          <cell r="AF74" t="str">
            <v>DUKE</v>
          </cell>
          <cell r="AG74" t="str">
            <v>SRSG Emerg Assist</v>
          </cell>
          <cell r="AH74">
            <v>-31</v>
          </cell>
          <cell r="AI74">
            <v>-1334</v>
          </cell>
          <cell r="AL74">
            <v>-1334</v>
          </cell>
          <cell r="AO74">
            <v>66</v>
          </cell>
          <cell r="AP74" t="str">
            <v>DUKE</v>
          </cell>
          <cell r="AQ74" t="str">
            <v>SRSG Emerg Assist</v>
          </cell>
          <cell r="AV74">
            <v>0</v>
          </cell>
          <cell r="AY74">
            <v>66</v>
          </cell>
          <cell r="AZ74" t="str">
            <v>DUKE</v>
          </cell>
          <cell r="BA74" t="str">
            <v>SRSG Emerg Assist</v>
          </cell>
          <cell r="BB74">
            <v>3</v>
          </cell>
          <cell r="BC74">
            <v>153</v>
          </cell>
          <cell r="BF74">
            <v>153</v>
          </cell>
        </row>
        <row r="75">
          <cell r="A75">
            <v>67</v>
          </cell>
          <cell r="B75" t="str">
            <v>FARM</v>
          </cell>
          <cell r="C75" t="str">
            <v>SRSG Emerg Assist</v>
          </cell>
          <cell r="D75">
            <v>9</v>
          </cell>
          <cell r="E75">
            <v>477</v>
          </cell>
          <cell r="H75">
            <v>477</v>
          </cell>
          <cell r="K75">
            <v>67</v>
          </cell>
          <cell r="L75" t="str">
            <v>FARM</v>
          </cell>
          <cell r="M75" t="str">
            <v>SRSG Emerg Assist</v>
          </cell>
          <cell r="R75">
            <v>0</v>
          </cell>
          <cell r="U75">
            <v>67</v>
          </cell>
          <cell r="V75" t="str">
            <v>FARM</v>
          </cell>
          <cell r="W75" t="str">
            <v>SRSG Emerg Assist</v>
          </cell>
          <cell r="X75">
            <v>20</v>
          </cell>
          <cell r="Y75">
            <v>806</v>
          </cell>
          <cell r="AB75">
            <v>806</v>
          </cell>
          <cell r="AE75">
            <v>67</v>
          </cell>
          <cell r="AF75" t="str">
            <v>FARM</v>
          </cell>
          <cell r="AG75" t="str">
            <v>SRSG Emerg Assist</v>
          </cell>
          <cell r="AH75">
            <v>3</v>
          </cell>
          <cell r="AI75">
            <v>150</v>
          </cell>
          <cell r="AL75">
            <v>150</v>
          </cell>
          <cell r="AO75">
            <v>67</v>
          </cell>
          <cell r="AP75" t="str">
            <v>FARM</v>
          </cell>
          <cell r="AQ75" t="str">
            <v>SRSG Emerg Assist</v>
          </cell>
          <cell r="AV75">
            <v>0</v>
          </cell>
          <cell r="AY75">
            <v>67</v>
          </cell>
          <cell r="AZ75" t="str">
            <v>FARM</v>
          </cell>
          <cell r="BA75" t="str">
            <v>SRSG Emerg Assist</v>
          </cell>
          <cell r="BF75">
            <v>0</v>
          </cell>
        </row>
        <row r="76">
          <cell r="A76">
            <v>68</v>
          </cell>
          <cell r="B76" t="str">
            <v>IID</v>
          </cell>
          <cell r="C76" t="str">
            <v>SRSG Emerg Assist</v>
          </cell>
          <cell r="H76">
            <v>0</v>
          </cell>
          <cell r="K76">
            <v>68</v>
          </cell>
          <cell r="L76" t="str">
            <v>IID</v>
          </cell>
          <cell r="M76" t="str">
            <v>SRSG Emerg Assist</v>
          </cell>
          <cell r="R76">
            <v>0</v>
          </cell>
          <cell r="U76">
            <v>68</v>
          </cell>
          <cell r="V76" t="str">
            <v>IID</v>
          </cell>
          <cell r="W76" t="str">
            <v>SRSG Emerg Assist</v>
          </cell>
          <cell r="AB76">
            <v>0</v>
          </cell>
          <cell r="AE76">
            <v>68</v>
          </cell>
          <cell r="AF76" t="str">
            <v>IID</v>
          </cell>
          <cell r="AG76" t="str">
            <v>SRSG Emerg Assist</v>
          </cell>
          <cell r="AH76">
            <v>3</v>
          </cell>
          <cell r="AI76">
            <v>97</v>
          </cell>
          <cell r="AL76">
            <v>97</v>
          </cell>
          <cell r="AO76">
            <v>68</v>
          </cell>
          <cell r="AP76" t="str">
            <v>IID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IID</v>
          </cell>
          <cell r="BA76" t="str">
            <v>SRSG Emerg Assist</v>
          </cell>
          <cell r="BF76">
            <v>0</v>
          </cell>
        </row>
        <row r="77">
          <cell r="A77">
            <v>69</v>
          </cell>
          <cell r="B77" t="str">
            <v>LAC</v>
          </cell>
          <cell r="C77" t="str">
            <v>SRSG Emerg Assist</v>
          </cell>
          <cell r="D77">
            <v>26</v>
          </cell>
          <cell r="E77">
            <v>1377</v>
          </cell>
          <cell r="H77">
            <v>1377</v>
          </cell>
          <cell r="K77">
            <v>69</v>
          </cell>
          <cell r="L77" t="str">
            <v>LAC</v>
          </cell>
          <cell r="M77" t="str">
            <v>SRSG Emerg Assist</v>
          </cell>
          <cell r="R77">
            <v>0</v>
          </cell>
          <cell r="U77">
            <v>69</v>
          </cell>
          <cell r="V77" t="str">
            <v>LAC</v>
          </cell>
          <cell r="W77" t="str">
            <v>SRSG Emerg Assist</v>
          </cell>
          <cell r="X77">
            <v>13</v>
          </cell>
          <cell r="Y77">
            <v>524</v>
          </cell>
          <cell r="AB77">
            <v>524</v>
          </cell>
          <cell r="AE77">
            <v>69</v>
          </cell>
          <cell r="AF77" t="str">
            <v>LAC</v>
          </cell>
          <cell r="AG77" t="str">
            <v>SRSG Emerg Assist</v>
          </cell>
          <cell r="AH77">
            <v>13</v>
          </cell>
          <cell r="AI77">
            <v>649</v>
          </cell>
          <cell r="AL77">
            <v>649</v>
          </cell>
          <cell r="AO77">
            <v>69</v>
          </cell>
          <cell r="AP77" t="str">
            <v>LAC</v>
          </cell>
          <cell r="AQ77" t="str">
            <v>SRSG Emerg Assist</v>
          </cell>
          <cell r="AR77">
            <v>13</v>
          </cell>
          <cell r="AS77">
            <v>802</v>
          </cell>
          <cell r="AV77">
            <v>802</v>
          </cell>
          <cell r="AY77">
            <v>69</v>
          </cell>
          <cell r="AZ77" t="str">
            <v>LAC</v>
          </cell>
          <cell r="BA77" t="str">
            <v>SRSG Emerg Assist</v>
          </cell>
          <cell r="BF77">
            <v>0</v>
          </cell>
        </row>
        <row r="78">
          <cell r="A78">
            <v>70</v>
          </cell>
          <cell r="B78" t="str">
            <v>PGR</v>
          </cell>
          <cell r="C78" t="str">
            <v>SRSG Emerg Assist</v>
          </cell>
          <cell r="D78">
            <v>48</v>
          </cell>
          <cell r="E78">
            <v>2594</v>
          </cell>
          <cell r="H78">
            <v>2594</v>
          </cell>
          <cell r="K78">
            <v>70</v>
          </cell>
          <cell r="L78" t="str">
            <v>PGR</v>
          </cell>
          <cell r="M78" t="str">
            <v>SRSG Emerg Assist</v>
          </cell>
          <cell r="N78">
            <v>65</v>
          </cell>
          <cell r="O78">
            <v>2827</v>
          </cell>
          <cell r="R78">
            <v>2827</v>
          </cell>
          <cell r="U78">
            <v>70</v>
          </cell>
          <cell r="V78" t="str">
            <v>PGR</v>
          </cell>
          <cell r="W78" t="str">
            <v>SRSG Emerg Assist</v>
          </cell>
          <cell r="AB78">
            <v>0</v>
          </cell>
          <cell r="AE78">
            <v>70</v>
          </cell>
          <cell r="AF78" t="str">
            <v>PGR</v>
          </cell>
          <cell r="AG78" t="str">
            <v>SRSG Emerg Assist</v>
          </cell>
          <cell r="AH78">
            <v>61</v>
          </cell>
          <cell r="AI78">
            <v>2598</v>
          </cell>
          <cell r="AL78">
            <v>2598</v>
          </cell>
          <cell r="AO78">
            <v>70</v>
          </cell>
          <cell r="AP78" t="str">
            <v>PGR</v>
          </cell>
          <cell r="AQ78" t="str">
            <v>SRSG Emerg Assist</v>
          </cell>
          <cell r="AR78">
            <v>184</v>
          </cell>
          <cell r="AS78">
            <v>11305</v>
          </cell>
          <cell r="AV78">
            <v>11305</v>
          </cell>
          <cell r="AY78">
            <v>70</v>
          </cell>
          <cell r="AZ78" t="str">
            <v>PGR</v>
          </cell>
          <cell r="BA78" t="str">
            <v>SRSG Emerg Assist</v>
          </cell>
          <cell r="BB78">
            <v>137</v>
          </cell>
          <cell r="BC78">
            <v>7894</v>
          </cell>
          <cell r="BF78">
            <v>7894</v>
          </cell>
        </row>
        <row r="79">
          <cell r="A79">
            <v>71</v>
          </cell>
          <cell r="B79" t="str">
            <v>PNM</v>
          </cell>
          <cell r="C79" t="str">
            <v>SRSG Emerg Assist</v>
          </cell>
          <cell r="D79">
            <v>43</v>
          </cell>
          <cell r="E79">
            <v>2290</v>
          </cell>
          <cell r="H79">
            <v>2290</v>
          </cell>
          <cell r="K79">
            <v>71</v>
          </cell>
          <cell r="L79" t="str">
            <v>PNM</v>
          </cell>
          <cell r="M79" t="str">
            <v>SRSG Emerg Assist</v>
          </cell>
          <cell r="N79">
            <v>14</v>
          </cell>
          <cell r="O79">
            <v>701</v>
          </cell>
          <cell r="R79">
            <v>701</v>
          </cell>
          <cell r="U79">
            <v>71</v>
          </cell>
          <cell r="V79" t="str">
            <v>PNM</v>
          </cell>
          <cell r="W79" t="str">
            <v>SRSG Emerg Assist</v>
          </cell>
          <cell r="X79">
            <v>26</v>
          </cell>
          <cell r="Y79">
            <v>1139</v>
          </cell>
          <cell r="AB79">
            <v>1139</v>
          </cell>
          <cell r="AE79">
            <v>71</v>
          </cell>
          <cell r="AF79" t="str">
            <v>PNM</v>
          </cell>
          <cell r="AG79" t="str">
            <v>SRSG Emerg Assist</v>
          </cell>
          <cell r="AH79">
            <v>37</v>
          </cell>
          <cell r="AI79">
            <v>1679</v>
          </cell>
          <cell r="AL79">
            <v>1679</v>
          </cell>
          <cell r="AO79">
            <v>71</v>
          </cell>
          <cell r="AP79" t="str">
            <v>PNM</v>
          </cell>
          <cell r="AQ79" t="str">
            <v>SRSG Emerg Assist</v>
          </cell>
          <cell r="AR79">
            <v>34</v>
          </cell>
          <cell r="AS79">
            <v>1889</v>
          </cell>
          <cell r="AV79">
            <v>1889</v>
          </cell>
          <cell r="AY79">
            <v>71</v>
          </cell>
          <cell r="AZ79" t="str">
            <v>PNM</v>
          </cell>
          <cell r="BA79" t="str">
            <v>SRSG Emerg Assist</v>
          </cell>
          <cell r="BB79">
            <v>21</v>
          </cell>
          <cell r="BC79">
            <v>1093</v>
          </cell>
          <cell r="BF79">
            <v>1093</v>
          </cell>
        </row>
        <row r="80">
          <cell r="A80">
            <v>72</v>
          </cell>
          <cell r="B80" t="str">
            <v>SRP</v>
          </cell>
          <cell r="C80" t="str">
            <v>SRSG Emerg Assist</v>
          </cell>
          <cell r="H80">
            <v>0</v>
          </cell>
          <cell r="K80">
            <v>72</v>
          </cell>
          <cell r="L80" t="str">
            <v>SRP</v>
          </cell>
          <cell r="M80" t="str">
            <v>SRSG Emerg Assist</v>
          </cell>
          <cell r="N80">
            <v>18</v>
          </cell>
          <cell r="O80">
            <v>901</v>
          </cell>
          <cell r="R80">
            <v>901</v>
          </cell>
          <cell r="U80">
            <v>72</v>
          </cell>
          <cell r="V80" t="str">
            <v>SRP</v>
          </cell>
          <cell r="W80" t="str">
            <v>SRSG Emerg Assist</v>
          </cell>
          <cell r="AB80">
            <v>0</v>
          </cell>
          <cell r="AE80">
            <v>72</v>
          </cell>
          <cell r="AF80" t="str">
            <v>SRP</v>
          </cell>
          <cell r="AG80" t="str">
            <v>SRSG Emerg Assist</v>
          </cell>
          <cell r="AH80">
            <v>20</v>
          </cell>
          <cell r="AI80">
            <v>945</v>
          </cell>
          <cell r="AL80">
            <v>945</v>
          </cell>
          <cell r="AO80">
            <v>72</v>
          </cell>
          <cell r="AP80" t="str">
            <v>SRP</v>
          </cell>
          <cell r="AQ80" t="str">
            <v>SRSG Emerg Assist</v>
          </cell>
          <cell r="AR80">
            <v>76</v>
          </cell>
          <cell r="AS80">
            <v>3473</v>
          </cell>
          <cell r="AV80">
            <v>3473</v>
          </cell>
          <cell r="AY80">
            <v>72</v>
          </cell>
          <cell r="AZ80" t="str">
            <v>SRP</v>
          </cell>
          <cell r="BA80" t="str">
            <v>SRSG Emerg Assist</v>
          </cell>
          <cell r="BB80">
            <v>41</v>
          </cell>
          <cell r="BC80">
            <v>2402</v>
          </cell>
          <cell r="BF80">
            <v>2402</v>
          </cell>
        </row>
        <row r="81">
          <cell r="A81">
            <v>73</v>
          </cell>
          <cell r="B81" t="str">
            <v>SRP</v>
          </cell>
          <cell r="C81" t="str">
            <v>SRSG Rsrv. Deficiency</v>
          </cell>
          <cell r="E81">
            <v>3721</v>
          </cell>
          <cell r="H81">
            <v>3721</v>
          </cell>
          <cell r="K81">
            <v>73</v>
          </cell>
          <cell r="L81" t="str">
            <v>SRP</v>
          </cell>
          <cell r="M81" t="str">
            <v>SRSG Rsrv. Deficiency</v>
          </cell>
          <cell r="R81">
            <v>0</v>
          </cell>
          <cell r="U81">
            <v>73</v>
          </cell>
          <cell r="V81" t="str">
            <v>SRP</v>
          </cell>
          <cell r="W81" t="str">
            <v>SRSG Rsrv. Deficiency</v>
          </cell>
          <cell r="AB81">
            <v>0</v>
          </cell>
          <cell r="AE81">
            <v>73</v>
          </cell>
          <cell r="AF81" t="str">
            <v>SRP</v>
          </cell>
          <cell r="AG81" t="str">
            <v>SRSG Rsrv. Deficiency</v>
          </cell>
          <cell r="AL81">
            <v>0</v>
          </cell>
          <cell r="AO81">
            <v>73</v>
          </cell>
          <cell r="AP81" t="str">
            <v>SRP</v>
          </cell>
          <cell r="AQ81" t="str">
            <v>SRSG Rsrv. Deficiency</v>
          </cell>
          <cell r="AV81">
            <v>0</v>
          </cell>
          <cell r="AY81">
            <v>73</v>
          </cell>
          <cell r="AZ81" t="str">
            <v>SRP</v>
          </cell>
          <cell r="BA81" t="str">
            <v>SRSG Rsrv. Deficiency</v>
          </cell>
          <cell r="BF81">
            <v>0</v>
          </cell>
        </row>
        <row r="82">
          <cell r="A82">
            <v>74</v>
          </cell>
          <cell r="B82" t="str">
            <v>TEP</v>
          </cell>
          <cell r="C82" t="str">
            <v>SRSG Emerg Assist</v>
          </cell>
          <cell r="D82">
            <v>15</v>
          </cell>
          <cell r="H82">
            <v>0</v>
          </cell>
          <cell r="K82">
            <v>74</v>
          </cell>
          <cell r="L82" t="str">
            <v>TEP</v>
          </cell>
          <cell r="M82" t="str">
            <v>SRSG Emerg Assist</v>
          </cell>
          <cell r="N82">
            <v>26</v>
          </cell>
          <cell r="R82">
            <v>0</v>
          </cell>
          <cell r="U82">
            <v>74</v>
          </cell>
          <cell r="V82" t="str">
            <v>TEP</v>
          </cell>
          <cell r="W82" t="str">
            <v>SRSG Emerg Assist</v>
          </cell>
          <cell r="X82">
            <v>23</v>
          </cell>
          <cell r="Y82">
            <v>0</v>
          </cell>
          <cell r="AB82">
            <v>0</v>
          </cell>
          <cell r="AE82">
            <v>74</v>
          </cell>
          <cell r="AF82" t="str">
            <v>TEP</v>
          </cell>
          <cell r="AG82" t="str">
            <v>SRSG Emerg Assist</v>
          </cell>
          <cell r="AL82">
            <v>0</v>
          </cell>
          <cell r="AO82">
            <v>74</v>
          </cell>
          <cell r="AP82" t="str">
            <v>TEP</v>
          </cell>
          <cell r="AQ82" t="str">
            <v>SRSG Emerg Assist</v>
          </cell>
          <cell r="AV82">
            <v>0</v>
          </cell>
          <cell r="AY82">
            <v>74</v>
          </cell>
          <cell r="AZ82" t="str">
            <v>TEP</v>
          </cell>
          <cell r="BA82" t="str">
            <v>SRSG Emerg Assist</v>
          </cell>
          <cell r="BF82">
            <v>0</v>
          </cell>
        </row>
        <row r="83">
          <cell r="A83">
            <v>75</v>
          </cell>
          <cell r="B83" t="str">
            <v>SUBTOTAL SRSG EMERGENCY ASSIST</v>
          </cell>
          <cell r="D83">
            <v>328</v>
          </cell>
          <cell r="E83">
            <v>21033</v>
          </cell>
          <cell r="F83">
            <v>0</v>
          </cell>
          <cell r="G83">
            <v>0</v>
          </cell>
          <cell r="H83">
            <v>21033</v>
          </cell>
          <cell r="K83">
            <v>75</v>
          </cell>
          <cell r="L83" t="str">
            <v>SUBTOTAL SRSG EMERGENCY ASSIST</v>
          </cell>
          <cell r="N83">
            <v>126</v>
          </cell>
          <cell r="O83">
            <v>4573</v>
          </cell>
          <cell r="P83">
            <v>0</v>
          </cell>
          <cell r="Q83">
            <v>0</v>
          </cell>
          <cell r="R83">
            <v>4573</v>
          </cell>
          <cell r="U83">
            <v>75</v>
          </cell>
          <cell r="V83" t="str">
            <v>SUBTOTAL SRSG EMERGENCY ASSIST</v>
          </cell>
          <cell r="X83">
            <v>113</v>
          </cell>
          <cell r="Y83">
            <v>3803</v>
          </cell>
          <cell r="Z83">
            <v>0</v>
          </cell>
          <cell r="AA83">
            <v>0</v>
          </cell>
          <cell r="AB83">
            <v>3803</v>
          </cell>
          <cell r="AE83">
            <v>75</v>
          </cell>
          <cell r="AF83" t="str">
            <v>SUBTOTAL SRSG EMERGENCY ASSIST</v>
          </cell>
          <cell r="AH83">
            <v>106</v>
          </cell>
          <cell r="AI83">
            <v>4784</v>
          </cell>
          <cell r="AJ83">
            <v>0</v>
          </cell>
          <cell r="AK83">
            <v>0</v>
          </cell>
          <cell r="AL83">
            <v>4784</v>
          </cell>
          <cell r="AO83">
            <v>75</v>
          </cell>
          <cell r="AP83" t="str">
            <v>SUBTOTAL SRSG EMERGENCY ASSIST</v>
          </cell>
          <cell r="AR83">
            <v>325</v>
          </cell>
          <cell r="AS83">
            <v>18570</v>
          </cell>
          <cell r="AT83">
            <v>0</v>
          </cell>
          <cell r="AU83">
            <v>0</v>
          </cell>
          <cell r="AV83">
            <v>18570</v>
          </cell>
          <cell r="AY83">
            <v>75</v>
          </cell>
          <cell r="AZ83" t="str">
            <v>SUBTOTAL SRSG EMERGENCY ASSIST</v>
          </cell>
          <cell r="BB83">
            <v>224</v>
          </cell>
          <cell r="BC83">
            <v>12692</v>
          </cell>
          <cell r="BD83">
            <v>0</v>
          </cell>
          <cell r="BE83">
            <v>0</v>
          </cell>
          <cell r="BF83">
            <v>12692</v>
          </cell>
        </row>
        <row r="85">
          <cell r="A85">
            <v>76</v>
          </cell>
          <cell r="B85" t="str">
            <v>TOTALS</v>
          </cell>
          <cell r="D85">
            <v>188736</v>
          </cell>
          <cell r="E85">
            <v>3205608</v>
          </cell>
          <cell r="F85">
            <v>0</v>
          </cell>
          <cell r="G85">
            <v>4336548</v>
          </cell>
          <cell r="H85">
            <v>7542156</v>
          </cell>
          <cell r="K85">
            <v>76</v>
          </cell>
          <cell r="L85" t="str">
            <v>TOTALS</v>
          </cell>
          <cell r="N85">
            <v>145529</v>
          </cell>
          <cell r="O85">
            <v>3722339</v>
          </cell>
          <cell r="P85">
            <v>11</v>
          </cell>
          <cell r="Q85">
            <v>2053113</v>
          </cell>
          <cell r="R85">
            <v>5775463</v>
          </cell>
          <cell r="U85">
            <v>76</v>
          </cell>
          <cell r="V85" t="str">
            <v>TOTALS</v>
          </cell>
          <cell r="X85">
            <v>152355</v>
          </cell>
          <cell r="Y85">
            <v>3423107</v>
          </cell>
          <cell r="Z85">
            <v>0</v>
          </cell>
          <cell r="AA85">
            <v>2223118</v>
          </cell>
          <cell r="AB85">
            <v>5646225</v>
          </cell>
          <cell r="AE85">
            <v>76</v>
          </cell>
          <cell r="AF85" t="str">
            <v>TOTALS</v>
          </cell>
          <cell r="AH85">
            <v>98867</v>
          </cell>
          <cell r="AI85">
            <v>3046638</v>
          </cell>
          <cell r="AJ85">
            <v>0</v>
          </cell>
          <cell r="AK85">
            <v>788952</v>
          </cell>
          <cell r="AL85">
            <v>3835590</v>
          </cell>
          <cell r="AO85">
            <v>76</v>
          </cell>
          <cell r="AP85" t="str">
            <v>TOTALS</v>
          </cell>
          <cell r="AR85">
            <v>168810</v>
          </cell>
          <cell r="AS85">
            <v>5329959</v>
          </cell>
          <cell r="AT85">
            <v>0</v>
          </cell>
          <cell r="AU85">
            <v>1669185</v>
          </cell>
          <cell r="AV85">
            <v>6999144</v>
          </cell>
          <cell r="AY85">
            <v>76</v>
          </cell>
          <cell r="AZ85" t="str">
            <v>TOTALS</v>
          </cell>
          <cell r="BB85">
            <v>163677</v>
          </cell>
          <cell r="BC85">
            <v>6818279</v>
          </cell>
          <cell r="BD85">
            <v>13890</v>
          </cell>
          <cell r="BE85">
            <v>846152</v>
          </cell>
          <cell r="BF85">
            <v>7678321</v>
          </cell>
        </row>
        <row r="87">
          <cell r="B87" t="str">
            <v xml:space="preserve">PURCHASED POWER - OUT SUMMARY   </v>
          </cell>
          <cell r="L87" t="str">
            <v xml:space="preserve">PURCHASED POWER - OUT SUMMARY   </v>
          </cell>
          <cell r="V87" t="str">
            <v xml:space="preserve">PURCHASED POWER - OUT SUMMARY   </v>
          </cell>
          <cell r="AF87" t="str">
            <v xml:space="preserve">PURCHASED POWER - OUT SUMMARY   </v>
          </cell>
          <cell r="AP87" t="str">
            <v xml:space="preserve">PURCHASED POWER - OUT SUMMARY   </v>
          </cell>
          <cell r="AZ87" t="str">
            <v xml:space="preserve">PURCHASED POWER - OUT SUMMARY   </v>
          </cell>
        </row>
        <row r="88">
          <cell r="A88">
            <v>77</v>
          </cell>
          <cell r="B88" t="str">
            <v>FUEL &amp; TRANSMISSION AMOUNT</v>
          </cell>
          <cell r="H88">
            <v>3205608</v>
          </cell>
          <cell r="K88">
            <v>77</v>
          </cell>
          <cell r="L88" t="str">
            <v>FUEL &amp; TRANSMISSION AMOUNT</v>
          </cell>
          <cell r="R88">
            <v>3722350</v>
          </cell>
          <cell r="U88">
            <v>77</v>
          </cell>
          <cell r="V88" t="str">
            <v>FUEL &amp; TRANSMISSION AMOUNT</v>
          </cell>
          <cell r="AB88">
            <v>3423107</v>
          </cell>
          <cell r="AE88">
            <v>77</v>
          </cell>
          <cell r="AF88" t="str">
            <v>FUEL &amp; TRANSMISSION AMOUNT</v>
          </cell>
          <cell r="AL88">
            <v>3046638</v>
          </cell>
          <cell r="AO88">
            <v>77</v>
          </cell>
          <cell r="AP88" t="str">
            <v>FUEL &amp; TRANSMISSION AMOUNT</v>
          </cell>
          <cell r="AV88">
            <v>5329959</v>
          </cell>
          <cell r="AY88">
            <v>77</v>
          </cell>
          <cell r="AZ88" t="str">
            <v>FUEL &amp; TRANSMISSION AMOUNT</v>
          </cell>
          <cell r="BF88">
            <v>6832169</v>
          </cell>
        </row>
        <row r="89">
          <cell r="A89">
            <v>78</v>
          </cell>
          <cell r="B89" t="str">
            <v>FUEL CREDIT (MARGIN X 50%)</v>
          </cell>
          <cell r="H89">
            <v>2168274</v>
          </cell>
          <cell r="K89">
            <v>78</v>
          </cell>
          <cell r="L89" t="str">
            <v>FUEL CREDIT (MARGIN X 50%)</v>
          </cell>
          <cell r="R89">
            <v>1026557</v>
          </cell>
          <cell r="U89">
            <v>78</v>
          </cell>
          <cell r="V89" t="str">
            <v>FUEL CREDIT (MARGIN X 50%)</v>
          </cell>
          <cell r="AB89">
            <v>1111559</v>
          </cell>
          <cell r="AE89">
            <v>78</v>
          </cell>
          <cell r="AF89" t="str">
            <v>FUEL CREDIT (MARGIN X 50%)</v>
          </cell>
          <cell r="AL89">
            <v>394476</v>
          </cell>
          <cell r="AO89">
            <v>78</v>
          </cell>
          <cell r="AP89" t="str">
            <v>FUEL CREDIT (MARGIN X 50%)</v>
          </cell>
          <cell r="AV89">
            <v>834593</v>
          </cell>
          <cell r="AY89">
            <v>78</v>
          </cell>
          <cell r="AZ89" t="str">
            <v>FUEL CREDIT (MARGIN X 50%)</v>
          </cell>
          <cell r="BF89">
            <v>423076</v>
          </cell>
        </row>
        <row r="90">
          <cell r="A90">
            <v>79</v>
          </cell>
          <cell r="B90" t="str">
            <v>EPE CREDIT (MARGIN X 50%)</v>
          </cell>
          <cell r="H90">
            <v>2168274</v>
          </cell>
          <cell r="K90">
            <v>79</v>
          </cell>
          <cell r="L90" t="str">
            <v>EPE CREDIT (MARGIN X 50%)</v>
          </cell>
          <cell r="R90">
            <v>1026556</v>
          </cell>
          <cell r="U90">
            <v>79</v>
          </cell>
          <cell r="V90" t="str">
            <v>EPE CREDIT (MARGIN X 50%)</v>
          </cell>
          <cell r="AB90">
            <v>1111559</v>
          </cell>
          <cell r="AE90">
            <v>79</v>
          </cell>
          <cell r="AF90" t="str">
            <v>EPE CREDIT (MARGIN X 50%)</v>
          </cell>
          <cell r="AL90">
            <v>394476</v>
          </cell>
          <cell r="AO90">
            <v>79</v>
          </cell>
          <cell r="AP90" t="str">
            <v>EPE CREDIT (MARGIN X 50%)</v>
          </cell>
          <cell r="AV90">
            <v>834592</v>
          </cell>
          <cell r="AY90">
            <v>79</v>
          </cell>
          <cell r="AZ90" t="str">
            <v>EPE CREDIT (MARGIN X 50%)</v>
          </cell>
          <cell r="BF90">
            <v>423076</v>
          </cell>
        </row>
        <row r="91">
          <cell r="A91">
            <v>80</v>
          </cell>
          <cell r="B91" t="str">
            <v>TOTAL PURCHASED POWER OUT</v>
          </cell>
          <cell r="H91">
            <v>7542156</v>
          </cell>
          <cell r="K91">
            <v>80</v>
          </cell>
          <cell r="L91" t="str">
            <v>TOTAL PURCHASED POWER OUT</v>
          </cell>
          <cell r="R91">
            <v>5775463</v>
          </cell>
          <cell r="U91">
            <v>80</v>
          </cell>
          <cell r="V91" t="str">
            <v>TOTAL PURCHASED POWER OUT</v>
          </cell>
          <cell r="AB91">
            <v>5646225</v>
          </cell>
          <cell r="AE91">
            <v>80</v>
          </cell>
          <cell r="AF91" t="str">
            <v>TOTAL PURCHASED POWER OUT</v>
          </cell>
          <cell r="AL91">
            <v>3835590</v>
          </cell>
          <cell r="AO91">
            <v>80</v>
          </cell>
          <cell r="AP91" t="str">
            <v>TOTAL PURCHASED POWER OUT</v>
          </cell>
          <cell r="AV91">
            <v>6999144</v>
          </cell>
          <cell r="AY91">
            <v>80</v>
          </cell>
          <cell r="AZ91" t="str">
            <v>TOTAL PURCHASED POWER OUT</v>
          </cell>
          <cell r="BF91">
            <v>7678321</v>
          </cell>
        </row>
        <row r="93">
          <cell r="A93">
            <v>81</v>
          </cell>
          <cell r="B93" t="str">
            <v>TEXAS RECONCILABLE PURCHASED POWER - OUT (L77 + L78)</v>
          </cell>
          <cell r="H93">
            <v>5373882</v>
          </cell>
          <cell r="K93">
            <v>81</v>
          </cell>
          <cell r="L93" t="str">
            <v>TEXAS RECONCILABLE PURCHASED POWER - OUT (L77 + L78)</v>
          </cell>
          <cell r="R93">
            <v>4748907</v>
          </cell>
          <cell r="U93">
            <v>81</v>
          </cell>
          <cell r="V93" t="str">
            <v>TEXAS RECONCILABLE PURCHASED POWER - OUT (L77 + L78)</v>
          </cell>
          <cell r="AB93">
            <v>4534666</v>
          </cell>
          <cell r="AE93">
            <v>81</v>
          </cell>
          <cell r="AF93" t="str">
            <v>TEXAS RECONCILABLE PURCHASED POWER - OUT (L77 + L78)</v>
          </cell>
          <cell r="AL93">
            <v>3441114</v>
          </cell>
          <cell r="AO93">
            <v>81</v>
          </cell>
          <cell r="AP93" t="str">
            <v>TEXAS RECONCILABLE PURCHASED POWER - OUT (L77 + L78)</v>
          </cell>
          <cell r="AV93">
            <v>6164552</v>
          </cell>
          <cell r="AY93">
            <v>81</v>
          </cell>
          <cell r="AZ93" t="str">
            <v>TEXAS RECONCILABLE PURCHASED POWER - OUT (L77 + L78)</v>
          </cell>
          <cell r="BF93">
            <v>7255245</v>
          </cell>
        </row>
        <row r="96">
          <cell r="B96" t="str">
            <v xml:space="preserve">PURCHASED POWER - IN  (1)   </v>
          </cell>
          <cell r="L96" t="str">
            <v xml:space="preserve">PURCHASED POWER - IN  (1)   </v>
          </cell>
          <cell r="V96" t="str">
            <v xml:space="preserve">PURCHASED POWER - IN  (1)   </v>
          </cell>
          <cell r="AF96" t="str">
            <v xml:space="preserve">PURCHASED POWER - IN  (1)   </v>
          </cell>
          <cell r="AP96" t="str">
            <v xml:space="preserve">PURCHASED POWER - IN  (1)   </v>
          </cell>
          <cell r="AZ96" t="str">
            <v xml:space="preserve">PURCHASED POWER - IN  (1)   </v>
          </cell>
        </row>
        <row r="97">
          <cell r="A97" t="str">
            <v>LINE</v>
          </cell>
          <cell r="B97" t="str">
            <v>SELLER</v>
          </cell>
          <cell r="C97" t="str">
            <v>TYPE</v>
          </cell>
          <cell r="D97" t="str">
            <v>MWH</v>
          </cell>
          <cell r="E97" t="str">
            <v>PP  COST</v>
          </cell>
          <cell r="K97" t="str">
            <v>LINE</v>
          </cell>
          <cell r="L97" t="str">
            <v>SELLER</v>
          </cell>
          <cell r="M97" t="str">
            <v>TYPE</v>
          </cell>
          <cell r="N97" t="str">
            <v>MWH</v>
          </cell>
          <cell r="O97" t="str">
            <v>PP  COST</v>
          </cell>
          <cell r="U97" t="str">
            <v>LINE</v>
          </cell>
          <cell r="V97" t="str">
            <v>SELLER</v>
          </cell>
          <cell r="W97" t="str">
            <v>TYPE</v>
          </cell>
          <cell r="X97" t="str">
            <v>MWH</v>
          </cell>
          <cell r="Y97" t="str">
            <v>PP  COST</v>
          </cell>
          <cell r="AE97" t="str">
            <v>LINE</v>
          </cell>
          <cell r="AF97" t="str">
            <v>SELLER</v>
          </cell>
          <cell r="AG97" t="str">
            <v>TYPE</v>
          </cell>
          <cell r="AH97" t="str">
            <v>MWH</v>
          </cell>
          <cell r="AI97" t="str">
            <v>PP  COST</v>
          </cell>
          <cell r="AO97" t="str">
            <v>LINE</v>
          </cell>
          <cell r="AP97" t="str">
            <v>SELLER</v>
          </cell>
          <cell r="AQ97" t="str">
            <v>TYPE</v>
          </cell>
          <cell r="AR97" t="str">
            <v>MWH</v>
          </cell>
          <cell r="AS97" t="str">
            <v>PP  COST</v>
          </cell>
          <cell r="AY97" t="str">
            <v>LINE</v>
          </cell>
          <cell r="AZ97" t="str">
            <v>SELLER</v>
          </cell>
          <cell r="BA97" t="str">
            <v>TYPE</v>
          </cell>
          <cell r="BB97" t="str">
            <v>MWH</v>
          </cell>
          <cell r="BC97" t="str">
            <v>PP  COST</v>
          </cell>
        </row>
        <row r="98">
          <cell r="A98">
            <v>82</v>
          </cell>
          <cell r="B98" t="str">
            <v>AEP</v>
          </cell>
          <cell r="C98" t="str">
            <v>Firm2</v>
          </cell>
          <cell r="D98">
            <v>5</v>
          </cell>
          <cell r="E98">
            <v>175</v>
          </cell>
          <cell r="K98">
            <v>82</v>
          </cell>
          <cell r="L98" t="str">
            <v>AEP</v>
          </cell>
          <cell r="M98" t="str">
            <v>Firm2</v>
          </cell>
          <cell r="U98">
            <v>82</v>
          </cell>
          <cell r="V98" t="str">
            <v>AEP</v>
          </cell>
          <cell r="W98" t="str">
            <v>Firm2</v>
          </cell>
          <cell r="AE98">
            <v>82</v>
          </cell>
          <cell r="AF98" t="str">
            <v>AEP</v>
          </cell>
          <cell r="AG98" t="str">
            <v>Firm2</v>
          </cell>
          <cell r="AO98">
            <v>82</v>
          </cell>
          <cell r="AP98" t="str">
            <v>AEP</v>
          </cell>
          <cell r="AQ98" t="str">
            <v>Firm2</v>
          </cell>
          <cell r="AY98">
            <v>82</v>
          </cell>
          <cell r="AZ98" t="str">
            <v>AEP</v>
          </cell>
          <cell r="BA98" t="str">
            <v>Firm2</v>
          </cell>
        </row>
        <row r="99">
          <cell r="A99">
            <v>83</v>
          </cell>
          <cell r="B99" t="str">
            <v>APS</v>
          </cell>
          <cell r="C99" t="str">
            <v>Firm2</v>
          </cell>
          <cell r="D99">
            <v>50</v>
          </cell>
          <cell r="E99">
            <v>2025</v>
          </cell>
          <cell r="K99">
            <v>83</v>
          </cell>
          <cell r="L99" t="str">
            <v>APS</v>
          </cell>
          <cell r="M99" t="str">
            <v>Firm2</v>
          </cell>
          <cell r="N99">
            <v>980</v>
          </cell>
          <cell r="O99">
            <v>47700</v>
          </cell>
          <cell r="U99">
            <v>83</v>
          </cell>
          <cell r="V99" t="str">
            <v>APS</v>
          </cell>
          <cell r="W99" t="str">
            <v>Firm2</v>
          </cell>
          <cell r="AE99">
            <v>83</v>
          </cell>
          <cell r="AF99" t="str">
            <v>APS</v>
          </cell>
          <cell r="AG99" t="str">
            <v>Firm2</v>
          </cell>
          <cell r="AH99">
            <v>18950</v>
          </cell>
          <cell r="AI99">
            <v>736840</v>
          </cell>
          <cell r="AO99">
            <v>83</v>
          </cell>
          <cell r="AP99" t="str">
            <v>APS</v>
          </cell>
          <cell r="AQ99" t="str">
            <v>Firm2</v>
          </cell>
          <cell r="AR99">
            <v>11935</v>
          </cell>
          <cell r="AS99">
            <v>567785</v>
          </cell>
          <cell r="AY99">
            <v>83</v>
          </cell>
          <cell r="AZ99" t="str">
            <v>APS</v>
          </cell>
          <cell r="BA99" t="str">
            <v>Firm2</v>
          </cell>
          <cell r="BB99">
            <v>5250</v>
          </cell>
          <cell r="BC99">
            <v>264020</v>
          </cell>
        </row>
        <row r="100">
          <cell r="A100">
            <v>84</v>
          </cell>
          <cell r="B100" t="str">
            <v>AZUSA</v>
          </cell>
          <cell r="C100" t="str">
            <v>Firm2</v>
          </cell>
          <cell r="K100">
            <v>84</v>
          </cell>
          <cell r="L100" t="str">
            <v>AZUSA</v>
          </cell>
          <cell r="M100" t="str">
            <v>Firm2</v>
          </cell>
          <cell r="U100">
            <v>84</v>
          </cell>
          <cell r="V100" t="str">
            <v>AZUSA</v>
          </cell>
          <cell r="W100" t="str">
            <v>Firm2</v>
          </cell>
          <cell r="AE100">
            <v>84</v>
          </cell>
          <cell r="AF100" t="str">
            <v>AZUSA</v>
          </cell>
          <cell r="AG100" t="str">
            <v>Firm2</v>
          </cell>
          <cell r="AO100">
            <v>84</v>
          </cell>
          <cell r="AP100" t="str">
            <v>AZUSA</v>
          </cell>
          <cell r="AQ100" t="str">
            <v>Firm2</v>
          </cell>
          <cell r="AY100">
            <v>84</v>
          </cell>
          <cell r="AZ100" t="str">
            <v>AZUSA</v>
          </cell>
          <cell r="BA100" t="str">
            <v>Firm2</v>
          </cell>
        </row>
        <row r="101">
          <cell r="A101">
            <v>85</v>
          </cell>
          <cell r="B101" t="str">
            <v>BP ENERGY</v>
          </cell>
          <cell r="C101" t="str">
            <v>Firm2</v>
          </cell>
          <cell r="D101">
            <v>7</v>
          </cell>
          <cell r="E101">
            <v>340</v>
          </cell>
          <cell r="K101">
            <v>85</v>
          </cell>
          <cell r="L101" t="str">
            <v>BP ENERGY</v>
          </cell>
          <cell r="M101" t="str">
            <v>Firm2</v>
          </cell>
          <cell r="U101">
            <v>85</v>
          </cell>
          <cell r="V101" t="str">
            <v>BP ENERGY</v>
          </cell>
          <cell r="W101" t="str">
            <v>Firm2</v>
          </cell>
          <cell r="AE101">
            <v>85</v>
          </cell>
          <cell r="AF101" t="str">
            <v>BP ENERGY</v>
          </cell>
          <cell r="AG101" t="str">
            <v>Firm2</v>
          </cell>
          <cell r="AO101">
            <v>85</v>
          </cell>
          <cell r="AP101" t="str">
            <v>BP ENERGY</v>
          </cell>
          <cell r="AQ101" t="str">
            <v>Firm2</v>
          </cell>
          <cell r="AR101">
            <v>9650</v>
          </cell>
          <cell r="AS101">
            <v>429950</v>
          </cell>
          <cell r="AY101">
            <v>85</v>
          </cell>
          <cell r="AZ101" t="str">
            <v>BP ENERGY</v>
          </cell>
          <cell r="BA101" t="str">
            <v>Firm2</v>
          </cell>
          <cell r="BB101">
            <v>7600</v>
          </cell>
          <cell r="BC101">
            <v>418650</v>
          </cell>
        </row>
        <row r="102">
          <cell r="A102">
            <v>86</v>
          </cell>
          <cell r="B102" t="str">
            <v>BURBANK</v>
          </cell>
          <cell r="C102" t="str">
            <v>Firm2</v>
          </cell>
          <cell r="K102">
            <v>86</v>
          </cell>
          <cell r="L102" t="str">
            <v>BURBANK</v>
          </cell>
          <cell r="M102" t="str">
            <v>Firm2</v>
          </cell>
          <cell r="N102">
            <v>800</v>
          </cell>
          <cell r="O102">
            <v>28400</v>
          </cell>
          <cell r="U102">
            <v>86</v>
          </cell>
          <cell r="V102" t="str">
            <v>BURBANK</v>
          </cell>
          <cell r="W102" t="str">
            <v>Firm2</v>
          </cell>
          <cell r="X102">
            <v>800</v>
          </cell>
          <cell r="Y102">
            <v>33240</v>
          </cell>
          <cell r="AE102">
            <v>86</v>
          </cell>
          <cell r="AF102" t="str">
            <v>BURBANK</v>
          </cell>
          <cell r="AG102" t="str">
            <v>Firm2</v>
          </cell>
          <cell r="AO102">
            <v>86</v>
          </cell>
          <cell r="AP102" t="str">
            <v>BURBANK</v>
          </cell>
          <cell r="AQ102" t="str">
            <v>Firm2</v>
          </cell>
          <cell r="AY102">
            <v>86</v>
          </cell>
          <cell r="AZ102" t="str">
            <v>BURBANK</v>
          </cell>
          <cell r="BA102" t="str">
            <v>Firm2</v>
          </cell>
          <cell r="BB102">
            <v>13600</v>
          </cell>
          <cell r="BC102">
            <v>788600</v>
          </cell>
        </row>
        <row r="103">
          <cell r="A103">
            <v>87</v>
          </cell>
          <cell r="B103" t="str">
            <v>CALPINE</v>
          </cell>
          <cell r="C103" t="str">
            <v>Firm2</v>
          </cell>
          <cell r="D103">
            <v>25</v>
          </cell>
          <cell r="E103">
            <v>1000</v>
          </cell>
          <cell r="K103">
            <v>87</v>
          </cell>
          <cell r="L103" t="str">
            <v>CALPINE</v>
          </cell>
          <cell r="M103" t="str">
            <v>Firm2</v>
          </cell>
          <cell r="N103">
            <v>3979</v>
          </cell>
          <cell r="O103">
            <v>173549</v>
          </cell>
          <cell r="U103">
            <v>87</v>
          </cell>
          <cell r="V103" t="str">
            <v>CALPINE</v>
          </cell>
          <cell r="W103" t="str">
            <v>Firm2</v>
          </cell>
          <cell r="X103">
            <v>362</v>
          </cell>
          <cell r="Y103">
            <v>18440</v>
          </cell>
          <cell r="AE103">
            <v>87</v>
          </cell>
          <cell r="AF103" t="str">
            <v>CALPINE</v>
          </cell>
          <cell r="AG103" t="str">
            <v>Firm2</v>
          </cell>
          <cell r="AH103">
            <v>50</v>
          </cell>
          <cell r="AI103">
            <v>1600</v>
          </cell>
          <cell r="AO103">
            <v>87</v>
          </cell>
          <cell r="AP103" t="str">
            <v>CALPINE</v>
          </cell>
          <cell r="AQ103" t="str">
            <v>Firm2</v>
          </cell>
          <cell r="AR103">
            <v>990</v>
          </cell>
          <cell r="AS103">
            <v>62175</v>
          </cell>
          <cell r="AY103">
            <v>87</v>
          </cell>
          <cell r="AZ103" t="str">
            <v>CALPINE</v>
          </cell>
          <cell r="BA103" t="str">
            <v>Firm2</v>
          </cell>
          <cell r="BB103">
            <v>342</v>
          </cell>
          <cell r="BC103">
            <v>18170</v>
          </cell>
        </row>
        <row r="104">
          <cell r="A104">
            <v>88</v>
          </cell>
          <cell r="B104" t="str">
            <v>CARGILL</v>
          </cell>
          <cell r="C104" t="str">
            <v>Firm2</v>
          </cell>
          <cell r="D104">
            <v>1159</v>
          </cell>
          <cell r="E104">
            <v>46950</v>
          </cell>
          <cell r="K104">
            <v>88</v>
          </cell>
          <cell r="L104" t="str">
            <v>CARGILL</v>
          </cell>
          <cell r="M104" t="str">
            <v>Firm2</v>
          </cell>
          <cell r="N104">
            <v>3910</v>
          </cell>
          <cell r="O104">
            <v>152000</v>
          </cell>
          <cell r="U104">
            <v>88</v>
          </cell>
          <cell r="V104" t="str">
            <v>CARGILL</v>
          </cell>
          <cell r="W104" t="str">
            <v>Firm2</v>
          </cell>
          <cell r="X104">
            <v>12475</v>
          </cell>
          <cell r="Y104">
            <v>515705</v>
          </cell>
          <cell r="AE104">
            <v>88</v>
          </cell>
          <cell r="AF104" t="str">
            <v>CARGILL</v>
          </cell>
          <cell r="AG104" t="str">
            <v>Firm2</v>
          </cell>
          <cell r="AH104">
            <v>4950</v>
          </cell>
          <cell r="AI104">
            <v>232620</v>
          </cell>
          <cell r="AO104">
            <v>88</v>
          </cell>
          <cell r="AP104" t="str">
            <v>CARGILL</v>
          </cell>
          <cell r="AQ104" t="str">
            <v>Firm2</v>
          </cell>
          <cell r="AR104">
            <v>8050</v>
          </cell>
          <cell r="AS104">
            <v>397750</v>
          </cell>
          <cell r="AY104">
            <v>88</v>
          </cell>
          <cell r="AZ104" t="str">
            <v>CARGILL</v>
          </cell>
          <cell r="BA104" t="str">
            <v>Firm2</v>
          </cell>
          <cell r="BB104">
            <v>13250</v>
          </cell>
          <cell r="BC104">
            <v>629900</v>
          </cell>
        </row>
        <row r="105">
          <cell r="A105">
            <v>89</v>
          </cell>
          <cell r="B105" t="str">
            <v>CONSTELLATION</v>
          </cell>
          <cell r="C105" t="str">
            <v>Firm2</v>
          </cell>
          <cell r="D105">
            <v>240</v>
          </cell>
          <cell r="E105">
            <v>13800</v>
          </cell>
          <cell r="K105">
            <v>89</v>
          </cell>
          <cell r="L105" t="str">
            <v>CONSTELLATION</v>
          </cell>
          <cell r="M105" t="str">
            <v>Firm2</v>
          </cell>
          <cell r="N105">
            <v>555</v>
          </cell>
          <cell r="O105">
            <v>22400</v>
          </cell>
          <cell r="U105">
            <v>89</v>
          </cell>
          <cell r="V105" t="str">
            <v>CONSTELLATION</v>
          </cell>
          <cell r="W105" t="str">
            <v>Firm2</v>
          </cell>
          <cell r="X105">
            <v>2200</v>
          </cell>
          <cell r="Y105">
            <v>81450</v>
          </cell>
          <cell r="AE105">
            <v>89</v>
          </cell>
          <cell r="AF105" t="str">
            <v>CONSTELLATION</v>
          </cell>
          <cell r="AG105" t="str">
            <v>Firm2</v>
          </cell>
          <cell r="AH105">
            <v>195</v>
          </cell>
          <cell r="AI105">
            <v>5590</v>
          </cell>
          <cell r="AO105">
            <v>89</v>
          </cell>
          <cell r="AP105" t="str">
            <v>CONSTELLATION</v>
          </cell>
          <cell r="AQ105" t="str">
            <v>Firm2</v>
          </cell>
          <cell r="AR105">
            <v>595</v>
          </cell>
          <cell r="AS105">
            <v>29535</v>
          </cell>
          <cell r="AY105">
            <v>89</v>
          </cell>
          <cell r="AZ105" t="str">
            <v>CONSTELLATION</v>
          </cell>
          <cell r="BA105" t="str">
            <v>Firm2</v>
          </cell>
          <cell r="BB105">
            <v>15680</v>
          </cell>
          <cell r="BC105">
            <v>909060</v>
          </cell>
        </row>
        <row r="106">
          <cell r="A106">
            <v>90</v>
          </cell>
          <cell r="B106" t="str">
            <v>CONOCO</v>
          </cell>
          <cell r="C106" t="str">
            <v>Firm2</v>
          </cell>
          <cell r="K106">
            <v>90</v>
          </cell>
          <cell r="L106" t="str">
            <v>CONOCO</v>
          </cell>
          <cell r="M106" t="str">
            <v>Firm2</v>
          </cell>
          <cell r="N106">
            <v>2560</v>
          </cell>
          <cell r="O106">
            <v>126300</v>
          </cell>
          <cell r="U106">
            <v>90</v>
          </cell>
          <cell r="V106" t="str">
            <v>CONOCO</v>
          </cell>
          <cell r="W106" t="str">
            <v>Firm2</v>
          </cell>
          <cell r="X106">
            <v>1025</v>
          </cell>
          <cell r="Y106">
            <v>49075</v>
          </cell>
          <cell r="AE106">
            <v>90</v>
          </cell>
          <cell r="AF106" t="str">
            <v>CONOCO</v>
          </cell>
          <cell r="AG106" t="str">
            <v>Firm2</v>
          </cell>
          <cell r="AH106">
            <v>4865</v>
          </cell>
          <cell r="AI106">
            <v>211820</v>
          </cell>
          <cell r="AO106">
            <v>90</v>
          </cell>
          <cell r="AP106" t="str">
            <v>CONOCO</v>
          </cell>
          <cell r="AQ106" t="str">
            <v>Firm2</v>
          </cell>
          <cell r="AR106">
            <v>1525</v>
          </cell>
          <cell r="AS106">
            <v>92325</v>
          </cell>
          <cell r="AY106">
            <v>90</v>
          </cell>
          <cell r="AZ106" t="str">
            <v>CONOCO</v>
          </cell>
          <cell r="BA106" t="str">
            <v>Firm2</v>
          </cell>
          <cell r="BB106">
            <v>23658</v>
          </cell>
          <cell r="BC106">
            <v>1315656</v>
          </cell>
        </row>
        <row r="107">
          <cell r="A107">
            <v>91</v>
          </cell>
          <cell r="B107" t="str">
            <v>CORAL</v>
          </cell>
          <cell r="C107" t="str">
            <v>Firm2</v>
          </cell>
          <cell r="D107">
            <v>5275</v>
          </cell>
          <cell r="E107">
            <v>240700</v>
          </cell>
          <cell r="K107">
            <v>91</v>
          </cell>
          <cell r="L107" t="str">
            <v>CORAL</v>
          </cell>
          <cell r="M107" t="str">
            <v>Firm2</v>
          </cell>
          <cell r="N107">
            <v>8296</v>
          </cell>
          <cell r="O107">
            <v>387520</v>
          </cell>
          <cell r="U107">
            <v>91</v>
          </cell>
          <cell r="V107" t="str">
            <v>CORAL</v>
          </cell>
          <cell r="W107" t="str">
            <v>Firm2</v>
          </cell>
          <cell r="X107">
            <v>6778</v>
          </cell>
          <cell r="Y107">
            <v>305878</v>
          </cell>
          <cell r="AE107">
            <v>91</v>
          </cell>
          <cell r="AF107" t="str">
            <v>CORAL</v>
          </cell>
          <cell r="AG107" t="str">
            <v>Firm2</v>
          </cell>
          <cell r="AH107">
            <v>835</v>
          </cell>
          <cell r="AI107">
            <v>28250</v>
          </cell>
          <cell r="AO107">
            <v>91</v>
          </cell>
          <cell r="AP107" t="str">
            <v>CORAL</v>
          </cell>
          <cell r="AQ107" t="str">
            <v>Firm2</v>
          </cell>
          <cell r="AR107">
            <v>1865</v>
          </cell>
          <cell r="AS107">
            <v>97615</v>
          </cell>
          <cell r="AY107">
            <v>91</v>
          </cell>
          <cell r="AZ107" t="str">
            <v>CORAL</v>
          </cell>
          <cell r="BA107" t="str">
            <v>Firm2</v>
          </cell>
          <cell r="BB107">
            <v>4800</v>
          </cell>
          <cell r="BC107">
            <v>240875</v>
          </cell>
        </row>
        <row r="108">
          <cell r="A108">
            <v>92</v>
          </cell>
          <cell r="B108" t="str">
            <v>DUKE</v>
          </cell>
          <cell r="C108" t="str">
            <v>Firm2</v>
          </cell>
          <cell r="K108">
            <v>92</v>
          </cell>
          <cell r="L108" t="str">
            <v>DUKE</v>
          </cell>
          <cell r="M108" t="str">
            <v>Firm2</v>
          </cell>
          <cell r="U108">
            <v>92</v>
          </cell>
          <cell r="V108" t="str">
            <v>DUKE</v>
          </cell>
          <cell r="W108" t="str">
            <v>Firm2</v>
          </cell>
          <cell r="X108">
            <v>120</v>
          </cell>
          <cell r="Y108">
            <v>6000</v>
          </cell>
          <cell r="AE108">
            <v>92</v>
          </cell>
          <cell r="AF108" t="str">
            <v>DUKE</v>
          </cell>
          <cell r="AG108" t="str">
            <v>Firm2</v>
          </cell>
          <cell r="AO108">
            <v>92</v>
          </cell>
          <cell r="AP108" t="str">
            <v>DUKE</v>
          </cell>
          <cell r="AQ108" t="str">
            <v>Firm2</v>
          </cell>
          <cell r="AY108">
            <v>92</v>
          </cell>
          <cell r="AZ108" t="str">
            <v>DUKE</v>
          </cell>
          <cell r="BA108" t="str">
            <v>Firm2</v>
          </cell>
          <cell r="BB108">
            <v>2725</v>
          </cell>
          <cell r="BC108">
            <v>165656</v>
          </cell>
        </row>
        <row r="109">
          <cell r="A109">
            <v>93</v>
          </cell>
          <cell r="B109" t="str">
            <v>GLENDALE</v>
          </cell>
          <cell r="C109" t="str">
            <v>Firm2</v>
          </cell>
          <cell r="K109">
            <v>93</v>
          </cell>
          <cell r="L109" t="str">
            <v>GLENDALE</v>
          </cell>
          <cell r="M109" t="str">
            <v>Firm2</v>
          </cell>
          <cell r="U109">
            <v>93</v>
          </cell>
          <cell r="V109" t="str">
            <v>GLENDALE</v>
          </cell>
          <cell r="W109" t="str">
            <v>Firm2</v>
          </cell>
          <cell r="AE109">
            <v>93</v>
          </cell>
          <cell r="AF109" t="str">
            <v>GLENDALE</v>
          </cell>
          <cell r="AG109" t="str">
            <v>Firm2</v>
          </cell>
          <cell r="AO109">
            <v>93</v>
          </cell>
          <cell r="AP109" t="str">
            <v>GLENDALE</v>
          </cell>
          <cell r="AQ109" t="str">
            <v>Firm2</v>
          </cell>
          <cell r="AY109">
            <v>93</v>
          </cell>
          <cell r="AZ109" t="str">
            <v>GLENDALE</v>
          </cell>
          <cell r="BA109" t="str">
            <v>Firm2</v>
          </cell>
        </row>
        <row r="110">
          <cell r="A110">
            <v>94</v>
          </cell>
          <cell r="B110" t="str">
            <v>IID</v>
          </cell>
          <cell r="C110" t="str">
            <v>Firm2</v>
          </cell>
          <cell r="K110">
            <v>94</v>
          </cell>
          <cell r="L110" t="str">
            <v>IID</v>
          </cell>
          <cell r="M110" t="str">
            <v>Firm2</v>
          </cell>
          <cell r="N110">
            <v>180</v>
          </cell>
          <cell r="O110">
            <v>13500</v>
          </cell>
          <cell r="U110">
            <v>94</v>
          </cell>
          <cell r="V110" t="str">
            <v>IID</v>
          </cell>
          <cell r="W110" t="str">
            <v>Firm2</v>
          </cell>
          <cell r="AE110">
            <v>94</v>
          </cell>
          <cell r="AF110" t="str">
            <v>IID</v>
          </cell>
          <cell r="AG110" t="str">
            <v>Firm2</v>
          </cell>
          <cell r="AO110">
            <v>94</v>
          </cell>
          <cell r="AP110" t="str">
            <v>IID</v>
          </cell>
          <cell r="AQ110" t="str">
            <v>Firm2</v>
          </cell>
          <cell r="AY110">
            <v>94</v>
          </cell>
          <cell r="AZ110" t="str">
            <v>IID</v>
          </cell>
          <cell r="BA110" t="str">
            <v>Firm2</v>
          </cell>
          <cell r="BB110">
            <v>200</v>
          </cell>
          <cell r="BC110">
            <v>4600</v>
          </cell>
        </row>
        <row r="111">
          <cell r="A111">
            <v>95</v>
          </cell>
          <cell r="B111" t="str">
            <v>IPCO</v>
          </cell>
          <cell r="C111" t="str">
            <v>Firm2</v>
          </cell>
          <cell r="K111">
            <v>95</v>
          </cell>
          <cell r="L111" t="str">
            <v>IPCO</v>
          </cell>
          <cell r="M111" t="str">
            <v>Firm2</v>
          </cell>
          <cell r="U111">
            <v>95</v>
          </cell>
          <cell r="V111" t="str">
            <v>IPCO</v>
          </cell>
          <cell r="W111" t="str">
            <v>Firm2</v>
          </cell>
          <cell r="AE111">
            <v>95</v>
          </cell>
          <cell r="AF111" t="str">
            <v>IPCO</v>
          </cell>
          <cell r="AG111" t="str">
            <v>Firm2</v>
          </cell>
          <cell r="AO111">
            <v>95</v>
          </cell>
          <cell r="AP111" t="str">
            <v>IPCO</v>
          </cell>
          <cell r="AQ111" t="str">
            <v>Firm2</v>
          </cell>
          <cell r="AY111">
            <v>95</v>
          </cell>
          <cell r="AZ111" t="str">
            <v>IPCO</v>
          </cell>
          <cell r="BA111" t="str">
            <v>Firm2</v>
          </cell>
        </row>
        <row r="112">
          <cell r="A112">
            <v>96</v>
          </cell>
          <cell r="B112" t="str">
            <v>LADWP</v>
          </cell>
          <cell r="C112" t="str">
            <v>Firm2</v>
          </cell>
          <cell r="K112">
            <v>96</v>
          </cell>
          <cell r="L112" t="str">
            <v>LADWP</v>
          </cell>
          <cell r="M112" t="str">
            <v>Firm2</v>
          </cell>
          <cell r="U112">
            <v>96</v>
          </cell>
          <cell r="V112" t="str">
            <v>LADWP</v>
          </cell>
          <cell r="W112" t="str">
            <v>Firm2</v>
          </cell>
          <cell r="AE112">
            <v>96</v>
          </cell>
          <cell r="AF112" t="str">
            <v>LADWP</v>
          </cell>
          <cell r="AG112" t="str">
            <v>Firm2</v>
          </cell>
          <cell r="AO112">
            <v>96</v>
          </cell>
          <cell r="AP112" t="str">
            <v>LADWP</v>
          </cell>
          <cell r="AQ112" t="str">
            <v>Firm2</v>
          </cell>
          <cell r="AR112">
            <v>1350</v>
          </cell>
          <cell r="AS112">
            <v>71174</v>
          </cell>
          <cell r="AY112">
            <v>96</v>
          </cell>
          <cell r="AZ112" t="str">
            <v>LADWP</v>
          </cell>
          <cell r="BA112" t="str">
            <v>Firm2</v>
          </cell>
          <cell r="BB112">
            <v>915</v>
          </cell>
          <cell r="BC112">
            <v>67630</v>
          </cell>
        </row>
        <row r="113">
          <cell r="A113">
            <v>97</v>
          </cell>
          <cell r="B113" t="str">
            <v>MIRANT</v>
          </cell>
          <cell r="C113" t="str">
            <v>Firm2</v>
          </cell>
          <cell r="K113">
            <v>97</v>
          </cell>
          <cell r="L113" t="str">
            <v>MIRANT</v>
          </cell>
          <cell r="M113" t="str">
            <v>Firm2</v>
          </cell>
          <cell r="N113">
            <v>600</v>
          </cell>
          <cell r="O113">
            <v>25600</v>
          </cell>
          <cell r="U113">
            <v>97</v>
          </cell>
          <cell r="V113" t="str">
            <v>MIRANT</v>
          </cell>
          <cell r="W113" t="str">
            <v>Firm2</v>
          </cell>
          <cell r="X113">
            <v>200</v>
          </cell>
          <cell r="Y113">
            <v>7450</v>
          </cell>
          <cell r="AE113">
            <v>97</v>
          </cell>
          <cell r="AF113" t="str">
            <v>MIRANT</v>
          </cell>
          <cell r="AG113" t="str">
            <v>Firm2</v>
          </cell>
          <cell r="AH113">
            <v>200</v>
          </cell>
          <cell r="AI113">
            <v>7450</v>
          </cell>
          <cell r="AO113">
            <v>97</v>
          </cell>
          <cell r="AP113" t="str">
            <v>MIRANT</v>
          </cell>
          <cell r="AQ113" t="str">
            <v>Firm2</v>
          </cell>
          <cell r="AR113">
            <v>800</v>
          </cell>
          <cell r="AS113">
            <v>36600</v>
          </cell>
          <cell r="AY113">
            <v>97</v>
          </cell>
          <cell r="AZ113" t="str">
            <v>MIRANT</v>
          </cell>
          <cell r="BA113" t="str">
            <v>Firm2</v>
          </cell>
          <cell r="BB113">
            <v>400</v>
          </cell>
          <cell r="BC113">
            <v>10500</v>
          </cell>
        </row>
        <row r="114">
          <cell r="A114">
            <v>98</v>
          </cell>
          <cell r="B114" t="str">
            <v>MORGAN</v>
          </cell>
          <cell r="C114" t="str">
            <v>Firm2</v>
          </cell>
          <cell r="D114">
            <v>2445</v>
          </cell>
          <cell r="E114">
            <v>109529</v>
          </cell>
          <cell r="K114">
            <v>98</v>
          </cell>
          <cell r="L114" t="str">
            <v>MORGAN</v>
          </cell>
          <cell r="M114" t="str">
            <v>Firm2</v>
          </cell>
          <cell r="N114">
            <v>570</v>
          </cell>
          <cell r="O114">
            <v>18700</v>
          </cell>
          <cell r="U114">
            <v>98</v>
          </cell>
          <cell r="V114" t="str">
            <v>MORGAN</v>
          </cell>
          <cell r="W114" t="str">
            <v>Firm2</v>
          </cell>
          <cell r="X114">
            <v>11040</v>
          </cell>
          <cell r="Y114">
            <v>441960</v>
          </cell>
          <cell r="AE114">
            <v>98</v>
          </cell>
          <cell r="AF114" t="str">
            <v>MORGAN</v>
          </cell>
          <cell r="AG114" t="str">
            <v>Firm2</v>
          </cell>
          <cell r="AH114">
            <v>4070</v>
          </cell>
          <cell r="AI114">
            <v>179800</v>
          </cell>
          <cell r="AO114">
            <v>98</v>
          </cell>
          <cell r="AP114" t="str">
            <v>MORGAN</v>
          </cell>
          <cell r="AQ114" t="str">
            <v>Firm2</v>
          </cell>
          <cell r="AR114">
            <v>9190</v>
          </cell>
          <cell r="AS114">
            <v>403460</v>
          </cell>
          <cell r="AY114">
            <v>98</v>
          </cell>
          <cell r="AZ114" t="str">
            <v>MORGAN</v>
          </cell>
          <cell r="BA114" t="str">
            <v>Firm2</v>
          </cell>
          <cell r="BB114">
            <v>3346</v>
          </cell>
          <cell r="BC114">
            <v>165680</v>
          </cell>
        </row>
        <row r="115">
          <cell r="A115">
            <v>99</v>
          </cell>
          <cell r="B115" t="str">
            <v>OXY</v>
          </cell>
          <cell r="C115" t="str">
            <v>Firm2</v>
          </cell>
          <cell r="K115">
            <v>99</v>
          </cell>
          <cell r="L115" t="str">
            <v>OXY</v>
          </cell>
          <cell r="M115" t="str">
            <v>Firm2</v>
          </cell>
          <cell r="U115">
            <v>99</v>
          </cell>
          <cell r="V115" t="str">
            <v>OXY</v>
          </cell>
          <cell r="W115" t="str">
            <v>Firm2</v>
          </cell>
          <cell r="AE115">
            <v>99</v>
          </cell>
          <cell r="AF115" t="str">
            <v>OXY</v>
          </cell>
          <cell r="AG115" t="str">
            <v>Firm2</v>
          </cell>
          <cell r="AO115">
            <v>99</v>
          </cell>
          <cell r="AP115" t="str">
            <v>OXY</v>
          </cell>
          <cell r="AQ115" t="str">
            <v>Firm2</v>
          </cell>
          <cell r="AY115">
            <v>99</v>
          </cell>
          <cell r="AZ115" t="str">
            <v>OXY</v>
          </cell>
          <cell r="BA115" t="str">
            <v>Firm2</v>
          </cell>
        </row>
        <row r="116">
          <cell r="A116">
            <v>100</v>
          </cell>
          <cell r="B116" t="str">
            <v>PACIFICORP</v>
          </cell>
          <cell r="C116" t="str">
            <v>Firm2</v>
          </cell>
          <cell r="D116">
            <v>20</v>
          </cell>
          <cell r="E116">
            <v>1300</v>
          </cell>
          <cell r="K116">
            <v>100</v>
          </cell>
          <cell r="L116" t="str">
            <v>PACIFICORP (PAC)</v>
          </cell>
          <cell r="M116" t="str">
            <v>Firm2</v>
          </cell>
          <cell r="N116">
            <v>3435</v>
          </cell>
          <cell r="O116">
            <v>176105</v>
          </cell>
          <cell r="U116">
            <v>100</v>
          </cell>
          <cell r="V116" t="str">
            <v>PACIFICORP</v>
          </cell>
          <cell r="W116" t="str">
            <v>Firm2</v>
          </cell>
          <cell r="X116">
            <v>884</v>
          </cell>
          <cell r="Y116">
            <v>35848</v>
          </cell>
          <cell r="AE116">
            <v>100</v>
          </cell>
          <cell r="AF116" t="str">
            <v>PACIFICORP</v>
          </cell>
          <cell r="AG116" t="str">
            <v>Firm2</v>
          </cell>
          <cell r="AH116">
            <v>1300</v>
          </cell>
          <cell r="AI116">
            <v>50000</v>
          </cell>
          <cell r="AO116">
            <v>100</v>
          </cell>
          <cell r="AP116" t="str">
            <v>PACIFICORP</v>
          </cell>
          <cell r="AQ116" t="str">
            <v>Firm2</v>
          </cell>
          <cell r="AR116">
            <v>400</v>
          </cell>
          <cell r="AS116">
            <v>21200</v>
          </cell>
          <cell r="AY116">
            <v>100</v>
          </cell>
          <cell r="AZ116" t="str">
            <v>PACIFICORP</v>
          </cell>
          <cell r="BA116" t="str">
            <v>Firm2</v>
          </cell>
          <cell r="BB116">
            <v>2850</v>
          </cell>
          <cell r="BC116">
            <v>128880</v>
          </cell>
        </row>
        <row r="117">
          <cell r="A117">
            <v>101</v>
          </cell>
          <cell r="B117" t="str">
            <v>PGR</v>
          </cell>
          <cell r="C117" t="str">
            <v>Firm2</v>
          </cell>
          <cell r="K117">
            <v>101</v>
          </cell>
          <cell r="L117" t="str">
            <v>PGR</v>
          </cell>
          <cell r="M117" t="str">
            <v>Firm2</v>
          </cell>
          <cell r="U117">
            <v>101</v>
          </cell>
          <cell r="V117" t="str">
            <v>PGR</v>
          </cell>
          <cell r="W117" t="str">
            <v>Firm2</v>
          </cell>
          <cell r="AE117">
            <v>101</v>
          </cell>
          <cell r="AF117" t="str">
            <v>PGR</v>
          </cell>
          <cell r="AG117" t="str">
            <v>Firm2</v>
          </cell>
          <cell r="AO117">
            <v>101</v>
          </cell>
          <cell r="AP117" t="str">
            <v>PGR</v>
          </cell>
          <cell r="AQ117" t="str">
            <v>Firm2</v>
          </cell>
          <cell r="AY117">
            <v>101</v>
          </cell>
          <cell r="AZ117" t="str">
            <v>PGR</v>
          </cell>
          <cell r="BA117" t="str">
            <v>Firm2</v>
          </cell>
        </row>
        <row r="118">
          <cell r="A118">
            <v>102</v>
          </cell>
          <cell r="B118" t="str">
            <v>PNM</v>
          </cell>
          <cell r="C118" t="str">
            <v>Firm2</v>
          </cell>
          <cell r="D118">
            <v>9630</v>
          </cell>
          <cell r="E118">
            <v>385105</v>
          </cell>
          <cell r="K118">
            <v>102</v>
          </cell>
          <cell r="L118" t="str">
            <v>PNM</v>
          </cell>
          <cell r="M118" t="str">
            <v>Firm2</v>
          </cell>
          <cell r="N118">
            <v>17085</v>
          </cell>
          <cell r="O118">
            <v>660254</v>
          </cell>
          <cell r="U118">
            <v>102</v>
          </cell>
          <cell r="V118" t="str">
            <v>PNM</v>
          </cell>
          <cell r="W118" t="str">
            <v>Firm2</v>
          </cell>
          <cell r="X118">
            <v>10237</v>
          </cell>
          <cell r="Y118">
            <v>398647</v>
          </cell>
          <cell r="AE118">
            <v>102</v>
          </cell>
          <cell r="AF118" t="str">
            <v>PNM</v>
          </cell>
          <cell r="AG118" t="str">
            <v>Firm2</v>
          </cell>
          <cell r="AH118">
            <v>7628</v>
          </cell>
          <cell r="AI118">
            <v>308638</v>
          </cell>
          <cell r="AO118">
            <v>102</v>
          </cell>
          <cell r="AP118" t="str">
            <v>PNM</v>
          </cell>
          <cell r="AQ118" t="str">
            <v>Firm2</v>
          </cell>
          <cell r="AR118">
            <v>31741</v>
          </cell>
          <cell r="AS118">
            <v>1500440</v>
          </cell>
          <cell r="AY118">
            <v>102</v>
          </cell>
          <cell r="AZ118" t="str">
            <v>PNM</v>
          </cell>
          <cell r="BA118" t="str">
            <v>Firm2</v>
          </cell>
          <cell r="BB118">
            <v>13470</v>
          </cell>
          <cell r="BC118">
            <v>754175</v>
          </cell>
        </row>
        <row r="119">
          <cell r="A119">
            <v>103</v>
          </cell>
          <cell r="B119" t="str">
            <v>POWERX</v>
          </cell>
          <cell r="C119" t="str">
            <v>Firm2</v>
          </cell>
          <cell r="D119">
            <v>75</v>
          </cell>
          <cell r="E119">
            <v>1125</v>
          </cell>
          <cell r="K119">
            <v>103</v>
          </cell>
          <cell r="L119" t="str">
            <v>POWERX</v>
          </cell>
          <cell r="M119" t="str">
            <v>Firm2</v>
          </cell>
          <cell r="N119">
            <v>3167</v>
          </cell>
          <cell r="O119">
            <v>168663</v>
          </cell>
          <cell r="U119">
            <v>103</v>
          </cell>
          <cell r="V119" t="str">
            <v>POWERX</v>
          </cell>
          <cell r="W119" t="str">
            <v>Firm2</v>
          </cell>
          <cell r="X119">
            <v>890</v>
          </cell>
          <cell r="Y119">
            <v>45404</v>
          </cell>
          <cell r="AE119">
            <v>103</v>
          </cell>
          <cell r="AF119" t="str">
            <v>POWERX</v>
          </cell>
          <cell r="AG119" t="str">
            <v>Firm2</v>
          </cell>
          <cell r="AH119">
            <v>254</v>
          </cell>
          <cell r="AI119">
            <v>11306</v>
          </cell>
          <cell r="AO119">
            <v>103</v>
          </cell>
          <cell r="AP119" t="str">
            <v>POWERX</v>
          </cell>
          <cell r="AQ119" t="str">
            <v>Firm2</v>
          </cell>
          <cell r="AR119">
            <v>930</v>
          </cell>
          <cell r="AS119">
            <v>61260</v>
          </cell>
          <cell r="AY119">
            <v>103</v>
          </cell>
          <cell r="AZ119" t="str">
            <v>POWERX</v>
          </cell>
          <cell r="BA119" t="str">
            <v>Firm2</v>
          </cell>
          <cell r="BB119">
            <v>720</v>
          </cell>
          <cell r="BC119">
            <v>53160</v>
          </cell>
        </row>
        <row r="120">
          <cell r="A120">
            <v>104</v>
          </cell>
          <cell r="B120" t="str">
            <v>PPM</v>
          </cell>
          <cell r="C120" t="str">
            <v>Firm2</v>
          </cell>
          <cell r="K120">
            <v>104</v>
          </cell>
          <cell r="L120" t="str">
            <v>PPM</v>
          </cell>
          <cell r="M120" t="str">
            <v>Firm2</v>
          </cell>
          <cell r="N120">
            <v>1365</v>
          </cell>
          <cell r="O120">
            <v>48390</v>
          </cell>
          <cell r="U120">
            <v>104</v>
          </cell>
          <cell r="V120" t="str">
            <v>PPM</v>
          </cell>
          <cell r="W120" t="str">
            <v>Firm2</v>
          </cell>
          <cell r="X120">
            <v>123</v>
          </cell>
          <cell r="Y120">
            <v>4480</v>
          </cell>
          <cell r="AE120">
            <v>104</v>
          </cell>
          <cell r="AF120" t="str">
            <v>PPM</v>
          </cell>
          <cell r="AG120" t="str">
            <v>Firm2</v>
          </cell>
          <cell r="AH120">
            <v>2400</v>
          </cell>
          <cell r="AI120">
            <v>112160</v>
          </cell>
          <cell r="AO120">
            <v>104</v>
          </cell>
          <cell r="AP120" t="str">
            <v>PPM</v>
          </cell>
          <cell r="AQ120" t="str">
            <v>Firm2</v>
          </cell>
          <cell r="AR120">
            <v>800</v>
          </cell>
          <cell r="AS120">
            <v>45800</v>
          </cell>
          <cell r="AY120">
            <v>104</v>
          </cell>
          <cell r="AZ120" t="str">
            <v>PPM</v>
          </cell>
          <cell r="BA120" t="str">
            <v>Firm2</v>
          </cell>
          <cell r="BB120">
            <v>865</v>
          </cell>
          <cell r="BC120">
            <v>40880</v>
          </cell>
        </row>
        <row r="121">
          <cell r="A121">
            <v>105</v>
          </cell>
          <cell r="B121" t="str">
            <v>PSCO</v>
          </cell>
          <cell r="C121" t="str">
            <v>Firm2</v>
          </cell>
          <cell r="D121">
            <v>800</v>
          </cell>
          <cell r="E121">
            <v>28800</v>
          </cell>
          <cell r="K121">
            <v>105</v>
          </cell>
          <cell r="L121" t="str">
            <v>PSCO</v>
          </cell>
          <cell r="M121" t="str">
            <v>Firm2</v>
          </cell>
          <cell r="U121">
            <v>105</v>
          </cell>
          <cell r="V121" t="str">
            <v>PSCO</v>
          </cell>
          <cell r="W121" t="str">
            <v>Firm2</v>
          </cell>
          <cell r="X121">
            <v>2670</v>
          </cell>
          <cell r="Y121">
            <v>108640</v>
          </cell>
          <cell r="AE121">
            <v>105</v>
          </cell>
          <cell r="AF121" t="str">
            <v>PSCO</v>
          </cell>
          <cell r="AG121" t="str">
            <v>Firm2</v>
          </cell>
          <cell r="AO121">
            <v>105</v>
          </cell>
          <cell r="AP121" t="str">
            <v>PSCO</v>
          </cell>
          <cell r="AQ121" t="str">
            <v>Firm2</v>
          </cell>
          <cell r="AR121">
            <v>290</v>
          </cell>
          <cell r="AS121">
            <v>12578</v>
          </cell>
          <cell r="AY121">
            <v>105</v>
          </cell>
          <cell r="AZ121" t="str">
            <v>PSCO</v>
          </cell>
          <cell r="BA121" t="str">
            <v>Firm2</v>
          </cell>
          <cell r="BB121">
            <v>2053</v>
          </cell>
          <cell r="BC121">
            <v>98320</v>
          </cell>
        </row>
        <row r="122">
          <cell r="A122">
            <v>106</v>
          </cell>
          <cell r="B122" t="str">
            <v>SDGE</v>
          </cell>
          <cell r="C122" t="str">
            <v>Firm2</v>
          </cell>
          <cell r="K122">
            <v>106</v>
          </cell>
          <cell r="L122" t="str">
            <v>SDGE</v>
          </cell>
          <cell r="M122" t="str">
            <v>Firm2</v>
          </cell>
          <cell r="U122">
            <v>106</v>
          </cell>
          <cell r="V122" t="str">
            <v>SDGE</v>
          </cell>
          <cell r="W122" t="str">
            <v>Firm2</v>
          </cell>
          <cell r="X122">
            <v>60</v>
          </cell>
          <cell r="Y122">
            <v>2940</v>
          </cell>
          <cell r="AE122">
            <v>106</v>
          </cell>
          <cell r="AF122" t="str">
            <v>SDGE</v>
          </cell>
          <cell r="AG122" t="str">
            <v>Firm2</v>
          </cell>
          <cell r="AO122">
            <v>106</v>
          </cell>
          <cell r="AP122" t="str">
            <v>SDGE</v>
          </cell>
          <cell r="AQ122" t="str">
            <v>Firm2</v>
          </cell>
          <cell r="AR122">
            <v>35</v>
          </cell>
          <cell r="AS122">
            <v>1085</v>
          </cell>
          <cell r="AY122">
            <v>106</v>
          </cell>
          <cell r="AZ122" t="str">
            <v>SDGE</v>
          </cell>
          <cell r="BA122" t="str">
            <v>Firm2</v>
          </cell>
        </row>
        <row r="123">
          <cell r="A123">
            <v>107</v>
          </cell>
          <cell r="B123" t="str">
            <v>SEMPRA</v>
          </cell>
          <cell r="C123" t="str">
            <v>Firm2</v>
          </cell>
          <cell r="D123">
            <v>80</v>
          </cell>
          <cell r="E123">
            <v>3540</v>
          </cell>
          <cell r="K123">
            <v>107</v>
          </cell>
          <cell r="L123" t="str">
            <v>SEMPRA</v>
          </cell>
          <cell r="M123" t="str">
            <v>Firm2</v>
          </cell>
          <cell r="N123">
            <v>1069</v>
          </cell>
          <cell r="O123">
            <v>53235</v>
          </cell>
          <cell r="U123">
            <v>107</v>
          </cell>
          <cell r="V123" t="str">
            <v>SEMPRA</v>
          </cell>
          <cell r="W123" t="str">
            <v>Firm2</v>
          </cell>
          <cell r="X123">
            <v>946</v>
          </cell>
          <cell r="Y123">
            <v>38092</v>
          </cell>
          <cell r="AE123">
            <v>107</v>
          </cell>
          <cell r="AF123" t="str">
            <v>SEMPRA</v>
          </cell>
          <cell r="AG123" t="str">
            <v>Firm2</v>
          </cell>
          <cell r="AH123">
            <v>25</v>
          </cell>
          <cell r="AI123">
            <v>750</v>
          </cell>
          <cell r="AO123">
            <v>107</v>
          </cell>
          <cell r="AP123" t="str">
            <v>SEMPRA</v>
          </cell>
          <cell r="AQ123" t="str">
            <v>Firm2</v>
          </cell>
          <cell r="AR123">
            <v>507</v>
          </cell>
          <cell r="AS123">
            <v>16129</v>
          </cell>
          <cell r="AY123">
            <v>107</v>
          </cell>
          <cell r="AZ123" t="str">
            <v>SEMPRA</v>
          </cell>
          <cell r="BA123" t="str">
            <v>Firm2</v>
          </cell>
          <cell r="BB123">
            <v>7090</v>
          </cell>
          <cell r="BC123">
            <v>495900</v>
          </cell>
        </row>
        <row r="124">
          <cell r="A124">
            <v>108</v>
          </cell>
          <cell r="B124" t="str">
            <v>SPS</v>
          </cell>
          <cell r="C124" t="str">
            <v>Firm2</v>
          </cell>
          <cell r="D124">
            <v>49724</v>
          </cell>
          <cell r="E124">
            <v>1609069</v>
          </cell>
          <cell r="K124">
            <v>108</v>
          </cell>
          <cell r="L124" t="str">
            <v>SPS</v>
          </cell>
          <cell r="M124" t="str">
            <v>Firm2</v>
          </cell>
          <cell r="N124">
            <v>54611</v>
          </cell>
          <cell r="O124">
            <v>1838263</v>
          </cell>
          <cell r="U124">
            <v>108</v>
          </cell>
          <cell r="V124" t="str">
            <v>SPS</v>
          </cell>
          <cell r="W124" t="str">
            <v>Firm1, 2, 3</v>
          </cell>
          <cell r="X124">
            <v>46359</v>
          </cell>
          <cell r="Y124">
            <v>1399015</v>
          </cell>
          <cell r="AE124">
            <v>108</v>
          </cell>
          <cell r="AF124" t="str">
            <v>SPS</v>
          </cell>
          <cell r="AG124" t="str">
            <v>Firm2</v>
          </cell>
          <cell r="AH124">
            <v>52980</v>
          </cell>
          <cell r="AI124">
            <v>1776841</v>
          </cell>
          <cell r="AO124">
            <v>108</v>
          </cell>
          <cell r="AP124" t="str">
            <v>SPS</v>
          </cell>
          <cell r="AQ124" t="str">
            <v>Firm2</v>
          </cell>
          <cell r="AR124">
            <v>54732</v>
          </cell>
          <cell r="AS124">
            <v>1833249</v>
          </cell>
          <cell r="AY124">
            <v>108</v>
          </cell>
          <cell r="AZ124" t="str">
            <v>SPS</v>
          </cell>
          <cell r="BA124" t="str">
            <v>Firm2</v>
          </cell>
          <cell r="BB124">
            <v>52672</v>
          </cell>
          <cell r="BC124">
            <v>1971882</v>
          </cell>
        </row>
        <row r="125">
          <cell r="A125">
            <v>109</v>
          </cell>
          <cell r="B125" t="str">
            <v>SPS</v>
          </cell>
          <cell r="C125" t="str">
            <v>Firm2-Fuel Adj</v>
          </cell>
          <cell r="E125">
            <v>208647</v>
          </cell>
          <cell r="K125">
            <v>109</v>
          </cell>
          <cell r="L125" t="str">
            <v>SPA</v>
          </cell>
          <cell r="M125" t="str">
            <v>Firm2-Fuel Adj</v>
          </cell>
          <cell r="O125">
            <v>296653</v>
          </cell>
          <cell r="U125">
            <v>109</v>
          </cell>
          <cell r="V125" t="str">
            <v>SPS</v>
          </cell>
          <cell r="W125" t="str">
            <v>Firm2-Fuel Adj</v>
          </cell>
          <cell r="Y125">
            <v>174755</v>
          </cell>
          <cell r="AE125">
            <v>109</v>
          </cell>
          <cell r="AF125" t="str">
            <v>SPS</v>
          </cell>
          <cell r="AG125" t="str">
            <v>Firm2-Fuel Adj</v>
          </cell>
          <cell r="AI125">
            <v>167816</v>
          </cell>
          <cell r="AO125">
            <v>109</v>
          </cell>
          <cell r="AP125" t="str">
            <v>SPS</v>
          </cell>
          <cell r="AQ125" t="str">
            <v>Firm2-Fuel Adj</v>
          </cell>
          <cell r="AS125">
            <v>55198</v>
          </cell>
          <cell r="AY125">
            <v>109</v>
          </cell>
          <cell r="AZ125" t="str">
            <v>SPS</v>
          </cell>
          <cell r="BA125" t="str">
            <v>Firm2-Fuel Adj</v>
          </cell>
          <cell r="BC125">
            <v>192711</v>
          </cell>
        </row>
        <row r="126">
          <cell r="A126">
            <v>110</v>
          </cell>
          <cell r="B126" t="str">
            <v>SRP</v>
          </cell>
          <cell r="C126" t="str">
            <v>Firm2</v>
          </cell>
          <cell r="D126">
            <v>155</v>
          </cell>
          <cell r="E126">
            <v>7181</v>
          </cell>
          <cell r="K126">
            <v>110</v>
          </cell>
          <cell r="L126" t="str">
            <v>SRP</v>
          </cell>
          <cell r="M126" t="str">
            <v>Firm2</v>
          </cell>
          <cell r="N126">
            <v>500</v>
          </cell>
          <cell r="O126">
            <v>31970</v>
          </cell>
          <cell r="U126">
            <v>110</v>
          </cell>
          <cell r="V126" t="str">
            <v>SRP</v>
          </cell>
          <cell r="W126" t="str">
            <v>Firm2</v>
          </cell>
          <cell r="X126">
            <v>1400</v>
          </cell>
          <cell r="Y126">
            <v>71380</v>
          </cell>
          <cell r="AE126">
            <v>110</v>
          </cell>
          <cell r="AF126" t="str">
            <v>SRP</v>
          </cell>
          <cell r="AG126" t="str">
            <v>Firm2</v>
          </cell>
          <cell r="AH126">
            <v>2290</v>
          </cell>
          <cell r="AI126">
            <v>106220</v>
          </cell>
          <cell r="AO126">
            <v>110</v>
          </cell>
          <cell r="AP126" t="str">
            <v>SRP</v>
          </cell>
          <cell r="AQ126" t="str">
            <v>Firm2</v>
          </cell>
          <cell r="AR126">
            <v>1370</v>
          </cell>
          <cell r="AS126">
            <v>82295</v>
          </cell>
          <cell r="AY126">
            <v>110</v>
          </cell>
          <cell r="AZ126" t="str">
            <v>SRP</v>
          </cell>
          <cell r="BA126" t="str">
            <v>Firm2</v>
          </cell>
          <cell r="BB126">
            <v>14258</v>
          </cell>
          <cell r="BC126">
            <v>685930</v>
          </cell>
        </row>
        <row r="127">
          <cell r="A127">
            <v>111</v>
          </cell>
          <cell r="B127" t="str">
            <v>TRANSALTA</v>
          </cell>
          <cell r="C127" t="str">
            <v>Firm2</v>
          </cell>
          <cell r="D127">
            <v>800</v>
          </cell>
          <cell r="E127">
            <v>37120</v>
          </cell>
          <cell r="K127">
            <v>111</v>
          </cell>
          <cell r="L127" t="str">
            <v>TRANSALTA</v>
          </cell>
          <cell r="M127" t="str">
            <v>Firm2</v>
          </cell>
          <cell r="N127">
            <v>3800</v>
          </cell>
          <cell r="O127">
            <v>158980</v>
          </cell>
          <cell r="U127">
            <v>111</v>
          </cell>
          <cell r="V127" t="str">
            <v>TRANSALTA</v>
          </cell>
          <cell r="W127" t="str">
            <v>Firm2</v>
          </cell>
          <cell r="X127">
            <v>1800</v>
          </cell>
          <cell r="Y127">
            <v>73100</v>
          </cell>
          <cell r="AE127">
            <v>111</v>
          </cell>
          <cell r="AF127" t="str">
            <v>TRANSALTA</v>
          </cell>
          <cell r="AG127" t="str">
            <v>Firm2</v>
          </cell>
          <cell r="AO127">
            <v>111</v>
          </cell>
          <cell r="AP127" t="str">
            <v>TRANSALTA</v>
          </cell>
          <cell r="AQ127" t="str">
            <v>Firm2</v>
          </cell>
          <cell r="AR127">
            <v>800</v>
          </cell>
          <cell r="AS127">
            <v>35800</v>
          </cell>
          <cell r="AY127">
            <v>111</v>
          </cell>
          <cell r="AZ127" t="str">
            <v>TRANSALTA</v>
          </cell>
          <cell r="BA127" t="str">
            <v>Firm2</v>
          </cell>
          <cell r="BB127">
            <v>4000</v>
          </cell>
          <cell r="BC127">
            <v>181450</v>
          </cell>
        </row>
        <row r="128">
          <cell r="A128">
            <v>112</v>
          </cell>
          <cell r="B128" t="str">
            <v>TRISTATE</v>
          </cell>
          <cell r="C128" t="str">
            <v>Firm2</v>
          </cell>
          <cell r="K128">
            <v>112</v>
          </cell>
          <cell r="L128" t="str">
            <v>TRISTATE</v>
          </cell>
          <cell r="M128" t="str">
            <v>Firm2</v>
          </cell>
          <cell r="U128">
            <v>112</v>
          </cell>
          <cell r="V128" t="str">
            <v>TRISTATE</v>
          </cell>
          <cell r="W128" t="str">
            <v>Firm2</v>
          </cell>
          <cell r="AE128">
            <v>112</v>
          </cell>
          <cell r="AF128" t="str">
            <v>TRISTATE</v>
          </cell>
          <cell r="AG128" t="str">
            <v>Firm2</v>
          </cell>
          <cell r="AH128">
            <v>625</v>
          </cell>
          <cell r="AI128">
            <v>23300</v>
          </cell>
          <cell r="AO128">
            <v>112</v>
          </cell>
          <cell r="AP128" t="str">
            <v>TRISTATE</v>
          </cell>
          <cell r="AQ128" t="str">
            <v>Firm2</v>
          </cell>
          <cell r="AR128">
            <v>464</v>
          </cell>
          <cell r="AS128">
            <v>19105</v>
          </cell>
          <cell r="AY128">
            <v>112</v>
          </cell>
          <cell r="AZ128" t="str">
            <v>TRISTATE</v>
          </cell>
          <cell r="BA128" t="str">
            <v>Firm2</v>
          </cell>
          <cell r="BB128">
            <v>3100</v>
          </cell>
          <cell r="BC128">
            <v>193320</v>
          </cell>
        </row>
        <row r="129">
          <cell r="A129">
            <v>113</v>
          </cell>
          <cell r="B129" t="str">
            <v>WAPA</v>
          </cell>
          <cell r="C129" t="str">
            <v>Firm2</v>
          </cell>
          <cell r="K129">
            <v>113</v>
          </cell>
          <cell r="L129" t="str">
            <v>WAPA</v>
          </cell>
          <cell r="M129" t="str">
            <v>Firm2</v>
          </cell>
          <cell r="U129">
            <v>113</v>
          </cell>
          <cell r="V129" t="str">
            <v>WAPA</v>
          </cell>
          <cell r="W129" t="str">
            <v>Firm2</v>
          </cell>
          <cell r="X129">
            <v>120</v>
          </cell>
          <cell r="Y129">
            <v>4808</v>
          </cell>
          <cell r="AE129">
            <v>113</v>
          </cell>
          <cell r="AF129" t="str">
            <v>WAPA</v>
          </cell>
          <cell r="AG129" t="str">
            <v>Firm2</v>
          </cell>
          <cell r="AH129">
            <v>400</v>
          </cell>
          <cell r="AI129">
            <v>16800</v>
          </cell>
          <cell r="AO129">
            <v>113</v>
          </cell>
          <cell r="AP129" t="str">
            <v>WAPA</v>
          </cell>
          <cell r="AQ129" t="str">
            <v>Firm2</v>
          </cell>
          <cell r="AR129">
            <v>720</v>
          </cell>
          <cell r="AS129">
            <v>31600</v>
          </cell>
          <cell r="AY129">
            <v>113</v>
          </cell>
          <cell r="AZ129" t="str">
            <v>WAPA</v>
          </cell>
          <cell r="BA129" t="str">
            <v>Firm2</v>
          </cell>
          <cell r="BB129">
            <v>880</v>
          </cell>
          <cell r="BC129">
            <v>53680</v>
          </cell>
        </row>
        <row r="130">
          <cell r="A130">
            <v>114</v>
          </cell>
          <cell r="B130" t="str">
            <v>WILLIAMS</v>
          </cell>
          <cell r="C130" t="str">
            <v>Firm2</v>
          </cell>
          <cell r="D130">
            <v>400</v>
          </cell>
          <cell r="E130">
            <v>19000</v>
          </cell>
          <cell r="K130">
            <v>114</v>
          </cell>
          <cell r="L130" t="str">
            <v>WILLIAMS</v>
          </cell>
          <cell r="M130" t="str">
            <v>Firm2</v>
          </cell>
          <cell r="U130">
            <v>114</v>
          </cell>
          <cell r="V130" t="str">
            <v>WILLIAMS</v>
          </cell>
          <cell r="W130" t="str">
            <v>Firm2</v>
          </cell>
          <cell r="AE130">
            <v>114</v>
          </cell>
          <cell r="AF130" t="str">
            <v>WILLIAMS</v>
          </cell>
          <cell r="AG130" t="str">
            <v>Firm2</v>
          </cell>
          <cell r="AO130">
            <v>114</v>
          </cell>
          <cell r="AP130" t="str">
            <v>WILLIAMS</v>
          </cell>
          <cell r="AQ130" t="str">
            <v>Firm2</v>
          </cell>
          <cell r="AY130">
            <v>114</v>
          </cell>
          <cell r="AZ130" t="str">
            <v>WILLIAMS</v>
          </cell>
          <cell r="BA130" t="str">
            <v>Firm2</v>
          </cell>
        </row>
        <row r="131">
          <cell r="A131">
            <v>115</v>
          </cell>
          <cell r="B131" t="str">
            <v>SUBTOTAL FIRM 2</v>
          </cell>
          <cell r="D131">
            <v>70890</v>
          </cell>
          <cell r="E131">
            <v>2715406</v>
          </cell>
          <cell r="K131">
            <v>115</v>
          </cell>
          <cell r="L131" t="str">
            <v>SUBTOTAL FIRM 2</v>
          </cell>
          <cell r="N131">
            <v>107462</v>
          </cell>
          <cell r="O131">
            <v>4428182</v>
          </cell>
          <cell r="U131">
            <v>115</v>
          </cell>
          <cell r="V131" t="str">
            <v>SUBTOTAL FIRM 2</v>
          </cell>
          <cell r="X131">
            <v>100489</v>
          </cell>
          <cell r="Y131">
            <v>3816307</v>
          </cell>
          <cell r="AE131">
            <v>115</v>
          </cell>
          <cell r="AF131" t="str">
            <v>SUBTOTAL FIRM 2</v>
          </cell>
          <cell r="AH131">
            <v>102017</v>
          </cell>
          <cell r="AI131">
            <v>3977801</v>
          </cell>
          <cell r="AO131">
            <v>115</v>
          </cell>
          <cell r="AP131" t="str">
            <v>SUBTOTAL FIRM 2</v>
          </cell>
          <cell r="AR131">
            <v>138739</v>
          </cell>
          <cell r="AS131">
            <v>5904108</v>
          </cell>
          <cell r="AY131">
            <v>115</v>
          </cell>
          <cell r="AZ131" t="str">
            <v>SUBTOTAL FIRM 2</v>
          </cell>
          <cell r="BB131">
            <v>193724</v>
          </cell>
          <cell r="BC131">
            <v>9849285</v>
          </cell>
        </row>
        <row r="132">
          <cell r="A132">
            <v>116</v>
          </cell>
          <cell r="B132" t="str">
            <v>APS</v>
          </cell>
          <cell r="C132" t="str">
            <v>Non-Firm</v>
          </cell>
          <cell r="D132">
            <v>130</v>
          </cell>
          <cell r="E132">
            <v>4775</v>
          </cell>
          <cell r="K132">
            <v>116</v>
          </cell>
          <cell r="L132" t="str">
            <v>APS</v>
          </cell>
          <cell r="M132" t="str">
            <v>Non-Firm</v>
          </cell>
          <cell r="N132">
            <v>80</v>
          </cell>
          <cell r="O132">
            <v>3080</v>
          </cell>
          <cell r="U132">
            <v>116</v>
          </cell>
          <cell r="V132" t="str">
            <v>APS</v>
          </cell>
          <cell r="W132" t="str">
            <v>Non-Firm</v>
          </cell>
          <cell r="X132">
            <v>550</v>
          </cell>
          <cell r="Y132">
            <v>18510</v>
          </cell>
          <cell r="AE132">
            <v>116</v>
          </cell>
          <cell r="AF132" t="str">
            <v>APS</v>
          </cell>
          <cell r="AG132" t="str">
            <v>Non-Firm</v>
          </cell>
          <cell r="AH132">
            <v>200</v>
          </cell>
          <cell r="AI132">
            <v>8400</v>
          </cell>
          <cell r="AO132">
            <v>116</v>
          </cell>
          <cell r="AP132" t="str">
            <v>APS</v>
          </cell>
          <cell r="AQ132" t="str">
            <v>Non-Firm</v>
          </cell>
          <cell r="AR132">
            <v>207</v>
          </cell>
          <cell r="AS132">
            <v>8385</v>
          </cell>
          <cell r="AY132">
            <v>116</v>
          </cell>
          <cell r="AZ132" t="str">
            <v>APS</v>
          </cell>
          <cell r="BA132" t="str">
            <v>Non-Firm</v>
          </cell>
          <cell r="BB132">
            <v>1238</v>
          </cell>
          <cell r="BC132">
            <v>58932</v>
          </cell>
        </row>
        <row r="133">
          <cell r="A133">
            <v>117</v>
          </cell>
          <cell r="B133" t="str">
            <v>CALPINE</v>
          </cell>
          <cell r="C133" t="str">
            <v>Non-Firm</v>
          </cell>
          <cell r="D133">
            <v>60</v>
          </cell>
          <cell r="E133">
            <v>2520</v>
          </cell>
          <cell r="K133">
            <v>117</v>
          </cell>
          <cell r="L133" t="str">
            <v>CALPINE</v>
          </cell>
          <cell r="M133" t="str">
            <v>Non-Firm</v>
          </cell>
          <cell r="N133">
            <v>214</v>
          </cell>
          <cell r="O133">
            <v>9711</v>
          </cell>
          <cell r="U133">
            <v>117</v>
          </cell>
          <cell r="V133" t="str">
            <v>CALPINE</v>
          </cell>
          <cell r="W133" t="str">
            <v>Non-Firm</v>
          </cell>
          <cell r="AE133">
            <v>117</v>
          </cell>
          <cell r="AF133" t="str">
            <v>CALPINE</v>
          </cell>
          <cell r="AG133" t="str">
            <v>Non-Firm</v>
          </cell>
          <cell r="AO133">
            <v>117</v>
          </cell>
          <cell r="AP133" t="str">
            <v>CALPINE</v>
          </cell>
          <cell r="AQ133" t="str">
            <v>Non-Firm</v>
          </cell>
          <cell r="AY133">
            <v>117</v>
          </cell>
          <cell r="AZ133" t="str">
            <v>CALPINE</v>
          </cell>
          <cell r="BA133" t="str">
            <v>Non-Firm</v>
          </cell>
        </row>
        <row r="134">
          <cell r="A134">
            <v>118</v>
          </cell>
          <cell r="B134" t="str">
            <v>CONOCO</v>
          </cell>
          <cell r="C134" t="str">
            <v>Non-Firm</v>
          </cell>
          <cell r="K134">
            <v>118</v>
          </cell>
          <cell r="L134" t="str">
            <v>CONOCO</v>
          </cell>
          <cell r="M134" t="str">
            <v>Non-Firm</v>
          </cell>
          <cell r="U134">
            <v>118</v>
          </cell>
          <cell r="V134" t="str">
            <v>CONOCO</v>
          </cell>
          <cell r="W134" t="str">
            <v>Non-Firm</v>
          </cell>
          <cell r="AE134">
            <v>118</v>
          </cell>
          <cell r="AF134" t="str">
            <v>CONOCO</v>
          </cell>
          <cell r="AG134" t="str">
            <v>Non-Firm</v>
          </cell>
          <cell r="AO134">
            <v>118</v>
          </cell>
          <cell r="AP134" t="str">
            <v>CONOCO</v>
          </cell>
          <cell r="AQ134" t="str">
            <v>Non-Firm</v>
          </cell>
          <cell r="AR134">
            <v>150</v>
          </cell>
          <cell r="AS134">
            <v>9450</v>
          </cell>
          <cell r="AY134">
            <v>118</v>
          </cell>
          <cell r="AZ134" t="str">
            <v>CONOCO</v>
          </cell>
          <cell r="BA134" t="str">
            <v>Non-Firm</v>
          </cell>
          <cell r="BB134">
            <v>375</v>
          </cell>
          <cell r="BC134">
            <v>25625</v>
          </cell>
        </row>
        <row r="135">
          <cell r="A135">
            <v>119</v>
          </cell>
          <cell r="B135" t="str">
            <v>CONSTELLATION</v>
          </cell>
          <cell r="C135" t="str">
            <v>Non-Firm</v>
          </cell>
          <cell r="K135">
            <v>119</v>
          </cell>
          <cell r="L135" t="str">
            <v>CONSTELLATION</v>
          </cell>
          <cell r="M135" t="str">
            <v>Non-Firm</v>
          </cell>
          <cell r="U135">
            <v>119</v>
          </cell>
          <cell r="V135" t="str">
            <v>CONSTELLATION</v>
          </cell>
          <cell r="W135" t="str">
            <v>Non-Firm</v>
          </cell>
          <cell r="AE135">
            <v>119</v>
          </cell>
          <cell r="AF135" t="str">
            <v>CONSTELLATION</v>
          </cell>
          <cell r="AG135" t="str">
            <v>Non-Firm</v>
          </cell>
          <cell r="AO135">
            <v>119</v>
          </cell>
          <cell r="AP135" t="str">
            <v>CONSTELLATION</v>
          </cell>
          <cell r="AQ135" t="str">
            <v>Non-Firm</v>
          </cell>
          <cell r="AY135">
            <v>119</v>
          </cell>
          <cell r="AZ135" t="str">
            <v>CONSTELLATION</v>
          </cell>
          <cell r="BA135" t="str">
            <v>Non-Firm</v>
          </cell>
        </row>
        <row r="136">
          <cell r="A136">
            <v>120</v>
          </cell>
          <cell r="B136" t="str">
            <v>CORAL</v>
          </cell>
          <cell r="C136" t="str">
            <v>Non-Firm</v>
          </cell>
          <cell r="K136">
            <v>120</v>
          </cell>
          <cell r="L136" t="str">
            <v>CORAL</v>
          </cell>
          <cell r="M136" t="str">
            <v>Non-Firm</v>
          </cell>
          <cell r="N136">
            <v>80</v>
          </cell>
          <cell r="O136">
            <v>1780</v>
          </cell>
          <cell r="U136">
            <v>120</v>
          </cell>
          <cell r="V136" t="str">
            <v>CORAL</v>
          </cell>
          <cell r="W136" t="str">
            <v>Non-Firm</v>
          </cell>
          <cell r="AE136">
            <v>120</v>
          </cell>
          <cell r="AF136" t="str">
            <v>CORAL</v>
          </cell>
          <cell r="AG136" t="str">
            <v>Non-Firm</v>
          </cell>
          <cell r="AO136">
            <v>120</v>
          </cell>
          <cell r="AP136" t="str">
            <v>CORAL</v>
          </cell>
          <cell r="AQ136" t="str">
            <v>Non-Firm</v>
          </cell>
          <cell r="AY136">
            <v>120</v>
          </cell>
          <cell r="AZ136" t="str">
            <v>CORAL</v>
          </cell>
          <cell r="BA136" t="str">
            <v>Non-Firm</v>
          </cell>
        </row>
        <row r="137">
          <cell r="A137">
            <v>121</v>
          </cell>
          <cell r="B137" t="str">
            <v>DUKE</v>
          </cell>
          <cell r="C137" t="str">
            <v>Non-Firm</v>
          </cell>
          <cell r="K137">
            <v>121</v>
          </cell>
          <cell r="L137" t="str">
            <v>DUKE</v>
          </cell>
          <cell r="M137" t="str">
            <v>Non-Firm</v>
          </cell>
          <cell r="U137">
            <v>121</v>
          </cell>
          <cell r="V137" t="str">
            <v>DUKE</v>
          </cell>
          <cell r="W137" t="str">
            <v>Non-Firm</v>
          </cell>
          <cell r="AE137">
            <v>121</v>
          </cell>
          <cell r="AF137" t="str">
            <v>DUKE</v>
          </cell>
          <cell r="AG137" t="str">
            <v>Non-Firm</v>
          </cell>
          <cell r="AO137">
            <v>121</v>
          </cell>
          <cell r="AP137" t="str">
            <v>DUKE</v>
          </cell>
          <cell r="AQ137" t="str">
            <v>Non-Firm</v>
          </cell>
          <cell r="AY137">
            <v>121</v>
          </cell>
          <cell r="AZ137" t="str">
            <v>DUKE</v>
          </cell>
          <cell r="BA137" t="str">
            <v>Non-Firm</v>
          </cell>
        </row>
        <row r="138">
          <cell r="A138">
            <v>122</v>
          </cell>
          <cell r="B138" t="str">
            <v>LADWP</v>
          </cell>
          <cell r="C138" t="str">
            <v>Non-Firm</v>
          </cell>
          <cell r="K138">
            <v>122</v>
          </cell>
          <cell r="L138" t="str">
            <v>LADWP</v>
          </cell>
          <cell r="M138" t="str">
            <v>Non-Firm</v>
          </cell>
          <cell r="U138">
            <v>122</v>
          </cell>
          <cell r="V138" t="str">
            <v>LADWP</v>
          </cell>
          <cell r="W138" t="str">
            <v>Non-Firm</v>
          </cell>
          <cell r="AE138">
            <v>122</v>
          </cell>
          <cell r="AF138" t="str">
            <v>LADWP</v>
          </cell>
          <cell r="AG138" t="str">
            <v>Non-Firm</v>
          </cell>
          <cell r="AH138">
            <v>25</v>
          </cell>
          <cell r="AI138">
            <v>1650</v>
          </cell>
          <cell r="AO138">
            <v>122</v>
          </cell>
          <cell r="AP138" t="str">
            <v>LADWP</v>
          </cell>
          <cell r="AQ138" t="str">
            <v>Non-Firm</v>
          </cell>
          <cell r="AR138">
            <v>255</v>
          </cell>
          <cell r="AS138">
            <v>8520</v>
          </cell>
          <cell r="AY138">
            <v>122</v>
          </cell>
          <cell r="AZ138" t="str">
            <v>LADWP</v>
          </cell>
          <cell r="BA138" t="str">
            <v>Non-Firm</v>
          </cell>
          <cell r="BB138">
            <v>535</v>
          </cell>
          <cell r="BC138">
            <v>25905</v>
          </cell>
        </row>
        <row r="139">
          <cell r="A139">
            <v>123</v>
          </cell>
          <cell r="B139" t="str">
            <v>MORGAN</v>
          </cell>
          <cell r="C139" t="str">
            <v>Non-Firm</v>
          </cell>
          <cell r="K139">
            <v>123</v>
          </cell>
          <cell r="L139" t="str">
            <v>MORGAN</v>
          </cell>
          <cell r="M139" t="str">
            <v>Non-Firm</v>
          </cell>
          <cell r="U139">
            <v>123</v>
          </cell>
          <cell r="V139" t="str">
            <v>MORGAN</v>
          </cell>
          <cell r="W139" t="str">
            <v>Non-Firm</v>
          </cell>
          <cell r="AE139">
            <v>123</v>
          </cell>
          <cell r="AF139" t="str">
            <v>MORGAN</v>
          </cell>
          <cell r="AG139" t="str">
            <v>Non-Firm</v>
          </cell>
          <cell r="AO139">
            <v>123</v>
          </cell>
          <cell r="AP139" t="str">
            <v>MORGAN</v>
          </cell>
          <cell r="AQ139" t="str">
            <v>Non-Firm</v>
          </cell>
          <cell r="AY139">
            <v>123</v>
          </cell>
          <cell r="AZ139" t="str">
            <v>MORGAN</v>
          </cell>
          <cell r="BA139" t="str">
            <v>Non-Firm</v>
          </cell>
          <cell r="BB139">
            <v>96</v>
          </cell>
          <cell r="BC139">
            <v>4896</v>
          </cell>
        </row>
        <row r="140">
          <cell r="A140">
            <v>124</v>
          </cell>
          <cell r="B140" t="str">
            <v>PACIFICORP</v>
          </cell>
          <cell r="C140" t="str">
            <v>Non-Firm</v>
          </cell>
          <cell r="D140">
            <v>90</v>
          </cell>
          <cell r="E140">
            <v>5400</v>
          </cell>
          <cell r="K140">
            <v>124</v>
          </cell>
          <cell r="L140" t="str">
            <v>PACIFICORP (PAC)</v>
          </cell>
          <cell r="M140" t="str">
            <v>Non-Firm</v>
          </cell>
          <cell r="N140">
            <v>330</v>
          </cell>
          <cell r="O140">
            <v>17135</v>
          </cell>
          <cell r="U140">
            <v>124</v>
          </cell>
          <cell r="V140" t="str">
            <v>PACIFICORP</v>
          </cell>
          <cell r="W140" t="str">
            <v>Non-Firm</v>
          </cell>
          <cell r="X140">
            <v>375</v>
          </cell>
          <cell r="Y140">
            <v>14940</v>
          </cell>
          <cell r="AE140">
            <v>124</v>
          </cell>
          <cell r="AF140" t="str">
            <v>PACIFICORP</v>
          </cell>
          <cell r="AG140" t="str">
            <v>Non-Firm</v>
          </cell>
          <cell r="AH140">
            <v>20</v>
          </cell>
          <cell r="AI140">
            <v>800</v>
          </cell>
          <cell r="AO140">
            <v>124</v>
          </cell>
          <cell r="AP140" t="str">
            <v>PACIFICORP</v>
          </cell>
          <cell r="AQ140" t="str">
            <v>Non-Firm</v>
          </cell>
          <cell r="AY140">
            <v>124</v>
          </cell>
          <cell r="AZ140" t="str">
            <v>PACIFICORP</v>
          </cell>
          <cell r="BA140" t="str">
            <v>Non-Firm</v>
          </cell>
          <cell r="BB140">
            <v>400</v>
          </cell>
          <cell r="BC140">
            <v>19450</v>
          </cell>
        </row>
        <row r="141">
          <cell r="A141">
            <v>125</v>
          </cell>
          <cell r="B141" t="str">
            <v>PNM</v>
          </cell>
          <cell r="C141" t="str">
            <v>Non-Firm</v>
          </cell>
          <cell r="D141">
            <v>440</v>
          </cell>
          <cell r="E141">
            <v>17250</v>
          </cell>
          <cell r="K141">
            <v>125</v>
          </cell>
          <cell r="L141" t="str">
            <v>PNM</v>
          </cell>
          <cell r="M141" t="str">
            <v>Non-Firm</v>
          </cell>
          <cell r="N141">
            <v>1098</v>
          </cell>
          <cell r="O141">
            <v>44672</v>
          </cell>
          <cell r="U141">
            <v>125</v>
          </cell>
          <cell r="V141" t="str">
            <v>PNM</v>
          </cell>
          <cell r="W141" t="str">
            <v>Non-Firm</v>
          </cell>
          <cell r="X141">
            <v>1203</v>
          </cell>
          <cell r="Y141">
            <v>42387</v>
          </cell>
          <cell r="AE141">
            <v>125</v>
          </cell>
          <cell r="AF141" t="str">
            <v>PNM</v>
          </cell>
          <cell r="AG141" t="str">
            <v>Non-Firm</v>
          </cell>
          <cell r="AH141">
            <v>840</v>
          </cell>
          <cell r="AI141">
            <v>30966</v>
          </cell>
          <cell r="AO141">
            <v>125</v>
          </cell>
          <cell r="AP141" t="str">
            <v>PNM</v>
          </cell>
          <cell r="AQ141" t="str">
            <v>Non-Firm</v>
          </cell>
          <cell r="AR141">
            <v>419</v>
          </cell>
          <cell r="AS141">
            <v>15742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1305</v>
          </cell>
          <cell r="BC141">
            <v>56230</v>
          </cell>
        </row>
        <row r="142">
          <cell r="A142">
            <v>126</v>
          </cell>
          <cell r="B142" t="str">
            <v>POWERX</v>
          </cell>
          <cell r="C142" t="str">
            <v>Non-Firm</v>
          </cell>
          <cell r="K142">
            <v>126</v>
          </cell>
          <cell r="L142" t="str">
            <v>POWERX</v>
          </cell>
          <cell r="M142" t="str">
            <v>Non-Firm</v>
          </cell>
          <cell r="N142">
            <v>332</v>
          </cell>
          <cell r="O142">
            <v>19830</v>
          </cell>
          <cell r="U142">
            <v>126</v>
          </cell>
          <cell r="V142" t="str">
            <v>POWERX</v>
          </cell>
          <cell r="W142" t="str">
            <v>Non-Firm</v>
          </cell>
          <cell r="AE142">
            <v>126</v>
          </cell>
          <cell r="AF142" t="str">
            <v>POWERX</v>
          </cell>
          <cell r="AG142" t="str">
            <v>Non-Firm</v>
          </cell>
          <cell r="AO142">
            <v>126</v>
          </cell>
          <cell r="AP142" t="str">
            <v>POWERX</v>
          </cell>
          <cell r="AQ142" t="str">
            <v>Non-Firm</v>
          </cell>
          <cell r="AY142">
            <v>126</v>
          </cell>
          <cell r="AZ142" t="str">
            <v>POWERX</v>
          </cell>
          <cell r="BA142" t="str">
            <v>Non-Firm</v>
          </cell>
        </row>
        <row r="143">
          <cell r="A143">
            <v>127</v>
          </cell>
          <cell r="B143" t="str">
            <v>SEMPRA</v>
          </cell>
          <cell r="C143" t="str">
            <v>Non-Firm</v>
          </cell>
          <cell r="K143">
            <v>127</v>
          </cell>
          <cell r="L143" t="str">
            <v>SEMPRA</v>
          </cell>
          <cell r="M143" t="str">
            <v>Non-Firm</v>
          </cell>
          <cell r="N143">
            <v>60</v>
          </cell>
          <cell r="O143">
            <v>2520</v>
          </cell>
          <cell r="U143">
            <v>127</v>
          </cell>
          <cell r="V143" t="str">
            <v>SEMPRA</v>
          </cell>
          <cell r="W143" t="str">
            <v>Non-Firm</v>
          </cell>
          <cell r="AE143">
            <v>127</v>
          </cell>
          <cell r="AF143" t="str">
            <v>SEMPRA</v>
          </cell>
          <cell r="AG143" t="str">
            <v>Non-Firm</v>
          </cell>
          <cell r="AO143">
            <v>127</v>
          </cell>
          <cell r="AP143" t="str">
            <v>SEMPRA</v>
          </cell>
          <cell r="AQ143" t="str">
            <v>Non-Firm</v>
          </cell>
          <cell r="AY143">
            <v>127</v>
          </cell>
          <cell r="AZ143" t="str">
            <v>SEMPRA</v>
          </cell>
          <cell r="BA143" t="str">
            <v>Non-Firm</v>
          </cell>
        </row>
        <row r="144">
          <cell r="A144">
            <v>128</v>
          </cell>
          <cell r="B144" t="str">
            <v>SRP</v>
          </cell>
          <cell r="C144" t="str">
            <v>Non-Firm</v>
          </cell>
          <cell r="D144">
            <v>370</v>
          </cell>
          <cell r="E144">
            <v>18595</v>
          </cell>
          <cell r="K144">
            <v>128</v>
          </cell>
          <cell r="L144" t="str">
            <v>SRP</v>
          </cell>
          <cell r="M144" t="str">
            <v>Non-Firm</v>
          </cell>
          <cell r="U144">
            <v>128</v>
          </cell>
          <cell r="V144" t="str">
            <v>SRP</v>
          </cell>
          <cell r="W144" t="str">
            <v>Non-Firm</v>
          </cell>
          <cell r="X144">
            <v>530</v>
          </cell>
          <cell r="Y144">
            <v>21620</v>
          </cell>
          <cell r="AE144">
            <v>128</v>
          </cell>
          <cell r="AF144" t="str">
            <v>SRP</v>
          </cell>
          <cell r="AG144" t="str">
            <v>Non-Firm</v>
          </cell>
          <cell r="AH144">
            <v>340</v>
          </cell>
          <cell r="AI144">
            <v>13230</v>
          </cell>
          <cell r="AO144">
            <v>128</v>
          </cell>
          <cell r="AP144" t="str">
            <v>SRP</v>
          </cell>
          <cell r="AQ144" t="str">
            <v>Non-Firm</v>
          </cell>
          <cell r="AR144">
            <v>80</v>
          </cell>
          <cell r="AS144">
            <v>4040</v>
          </cell>
          <cell r="AY144">
            <v>128</v>
          </cell>
          <cell r="AZ144" t="str">
            <v>SRP</v>
          </cell>
          <cell r="BA144" t="str">
            <v>Non-Firm</v>
          </cell>
          <cell r="BB144">
            <v>798</v>
          </cell>
          <cell r="BC144">
            <v>37301</v>
          </cell>
        </row>
        <row r="145">
          <cell r="A145">
            <v>129</v>
          </cell>
          <cell r="B145" t="str">
            <v>TRISTATE</v>
          </cell>
          <cell r="C145" t="str">
            <v>Non-Firm</v>
          </cell>
          <cell r="K145">
            <v>129</v>
          </cell>
          <cell r="L145" t="str">
            <v>TRISTATE</v>
          </cell>
          <cell r="M145" t="str">
            <v>Non-Firm</v>
          </cell>
          <cell r="U145">
            <v>129</v>
          </cell>
          <cell r="V145" t="str">
            <v>TRISTATE</v>
          </cell>
          <cell r="W145" t="str">
            <v>Non-Firm</v>
          </cell>
          <cell r="AE145">
            <v>129</v>
          </cell>
          <cell r="AF145" t="str">
            <v>TRISTATE</v>
          </cell>
          <cell r="AG145" t="str">
            <v>Non-Firm</v>
          </cell>
          <cell r="AH145">
            <v>20</v>
          </cell>
          <cell r="AI145">
            <v>580</v>
          </cell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</row>
        <row r="146">
          <cell r="A146">
            <v>130</v>
          </cell>
          <cell r="B146" t="str">
            <v>SUBTOTAL NON-FIRM</v>
          </cell>
          <cell r="D146">
            <v>1090</v>
          </cell>
          <cell r="E146">
            <v>48540</v>
          </cell>
          <cell r="K146">
            <v>130</v>
          </cell>
          <cell r="L146" t="str">
            <v>SUBTOTAL NON-FIRM</v>
          </cell>
          <cell r="N146">
            <v>2194</v>
          </cell>
          <cell r="O146">
            <v>98728</v>
          </cell>
          <cell r="U146">
            <v>130</v>
          </cell>
          <cell r="V146" t="str">
            <v>SUBTOTAL NON-FIRM</v>
          </cell>
          <cell r="X146">
            <v>2658</v>
          </cell>
          <cell r="Y146">
            <v>97457</v>
          </cell>
          <cell r="AE146">
            <v>130</v>
          </cell>
          <cell r="AF146" t="str">
            <v>SUBTOTAL NON-FIRM</v>
          </cell>
          <cell r="AH146">
            <v>1445</v>
          </cell>
          <cell r="AI146">
            <v>55626</v>
          </cell>
          <cell r="AO146">
            <v>130</v>
          </cell>
          <cell r="AP146" t="str">
            <v>SUBTOTAL NON-FIRM</v>
          </cell>
          <cell r="AR146">
            <v>1111</v>
          </cell>
          <cell r="AS146">
            <v>46137</v>
          </cell>
          <cell r="AY146">
            <v>130</v>
          </cell>
          <cell r="AZ146" t="str">
            <v>SUBTOTAL NON-FIRM</v>
          </cell>
          <cell r="BB146">
            <v>4747</v>
          </cell>
          <cell r="BC146">
            <v>228339</v>
          </cell>
        </row>
        <row r="147">
          <cell r="A147">
            <v>131</v>
          </cell>
          <cell r="B147" t="str">
            <v>AEPCO</v>
          </cell>
          <cell r="C147" t="str">
            <v>SRSG Emerg Assist</v>
          </cell>
          <cell r="K147">
            <v>131</v>
          </cell>
          <cell r="L147" t="str">
            <v>AEPCO</v>
          </cell>
          <cell r="M147" t="str">
            <v>SRSG Emerg Assist</v>
          </cell>
          <cell r="N147">
            <v>21</v>
          </cell>
          <cell r="O147">
            <v>346</v>
          </cell>
          <cell r="U147">
            <v>131</v>
          </cell>
          <cell r="V147" t="str">
            <v>AEPCO</v>
          </cell>
          <cell r="W147" t="str">
            <v>SRSG Emerg Assist</v>
          </cell>
          <cell r="AE147">
            <v>131</v>
          </cell>
          <cell r="AF147" t="str">
            <v>AEPCO</v>
          </cell>
          <cell r="AG147" t="str">
            <v>SRSG Emerg Assist</v>
          </cell>
          <cell r="AO147">
            <v>131</v>
          </cell>
          <cell r="AP147" t="str">
            <v>AEPCO</v>
          </cell>
          <cell r="AQ147" t="str">
            <v>SRSG Emerg Assist</v>
          </cell>
          <cell r="AR147">
            <v>1</v>
          </cell>
          <cell r="AS147">
            <v>18</v>
          </cell>
          <cell r="AY147">
            <v>131</v>
          </cell>
          <cell r="AZ147" t="str">
            <v>AEPCO</v>
          </cell>
          <cell r="BA147" t="str">
            <v>SRSG Emerg Assist</v>
          </cell>
          <cell r="BB147">
            <v>61</v>
          </cell>
          <cell r="BC147">
            <v>1887</v>
          </cell>
        </row>
        <row r="148">
          <cell r="A148">
            <v>132</v>
          </cell>
          <cell r="B148" t="str">
            <v>APS</v>
          </cell>
          <cell r="C148" t="str">
            <v>SRSG Emerg Assist</v>
          </cell>
          <cell r="K148">
            <v>132</v>
          </cell>
          <cell r="L148" t="str">
            <v>APS</v>
          </cell>
          <cell r="M148" t="str">
            <v>SRSG Emerg Assist</v>
          </cell>
          <cell r="U148">
            <v>132</v>
          </cell>
          <cell r="V148" t="str">
            <v>APS</v>
          </cell>
          <cell r="W148" t="str">
            <v>SRSG Emerg Assist</v>
          </cell>
          <cell r="AE148">
            <v>132</v>
          </cell>
          <cell r="AF148" t="str">
            <v>APS</v>
          </cell>
          <cell r="AG148" t="str">
            <v>SRSG Emerg Assist</v>
          </cell>
          <cell r="AO148">
            <v>132</v>
          </cell>
          <cell r="AP148" t="str">
            <v>APS</v>
          </cell>
          <cell r="AQ148" t="str">
            <v>SRSG Emerg Assist</v>
          </cell>
          <cell r="AR148">
            <v>11</v>
          </cell>
          <cell r="AS148">
            <v>694</v>
          </cell>
          <cell r="AY148">
            <v>132</v>
          </cell>
          <cell r="AZ148" t="str">
            <v>APS</v>
          </cell>
          <cell r="BA148" t="str">
            <v>SRSG Emerg Assist</v>
          </cell>
        </row>
        <row r="149">
          <cell r="A149">
            <v>133</v>
          </cell>
          <cell r="B149" t="str">
            <v>DUKE</v>
          </cell>
          <cell r="C149" t="str">
            <v>SRSG Emerg Assist</v>
          </cell>
          <cell r="K149">
            <v>133</v>
          </cell>
          <cell r="L149" t="str">
            <v>DUKE</v>
          </cell>
          <cell r="M149" t="str">
            <v>SRSG Emerg Assist</v>
          </cell>
          <cell r="N149">
            <v>26</v>
          </cell>
          <cell r="O149">
            <v>260</v>
          </cell>
          <cell r="U149">
            <v>133</v>
          </cell>
          <cell r="V149" t="str">
            <v>DUKE</v>
          </cell>
          <cell r="W149" t="str">
            <v>SRSG Emerg Assist</v>
          </cell>
          <cell r="X149">
            <v>26</v>
          </cell>
          <cell r="Y149">
            <v>780</v>
          </cell>
          <cell r="AE149">
            <v>133</v>
          </cell>
          <cell r="AF149" t="str">
            <v>DUKE</v>
          </cell>
          <cell r="AG149" t="str">
            <v>SRSG Emerg Assist</v>
          </cell>
          <cell r="AO149">
            <v>133</v>
          </cell>
          <cell r="AP149" t="str">
            <v>DUKE</v>
          </cell>
          <cell r="AQ149" t="str">
            <v>SRSG Emerg Assist</v>
          </cell>
          <cell r="AR149">
            <v>4</v>
          </cell>
          <cell r="AS149">
            <v>246</v>
          </cell>
          <cell r="AY149">
            <v>133</v>
          </cell>
          <cell r="AZ149" t="str">
            <v>DUKE</v>
          </cell>
          <cell r="BA149" t="str">
            <v>SRSG Emerg Assist</v>
          </cell>
          <cell r="BB149">
            <v>72</v>
          </cell>
          <cell r="BC149">
            <v>2160</v>
          </cell>
        </row>
        <row r="150">
          <cell r="A150">
            <v>134</v>
          </cell>
          <cell r="B150" t="str">
            <v>EPLU</v>
          </cell>
          <cell r="C150" t="str">
            <v>SRSG Emerg Assist</v>
          </cell>
          <cell r="K150">
            <v>134</v>
          </cell>
          <cell r="L150" t="str">
            <v>EPLU</v>
          </cell>
          <cell r="M150" t="str">
            <v>SRSG Emerg Assist</v>
          </cell>
          <cell r="N150">
            <v>3</v>
          </cell>
          <cell r="O150">
            <v>30</v>
          </cell>
          <cell r="U150">
            <v>134</v>
          </cell>
          <cell r="V150" t="str">
            <v>EPLU</v>
          </cell>
          <cell r="W150" t="str">
            <v>SRSG Emerg Assist</v>
          </cell>
          <cell r="Y150">
            <v>103</v>
          </cell>
          <cell r="AE150">
            <v>134</v>
          </cell>
          <cell r="AF150" t="str">
            <v>EPLU</v>
          </cell>
          <cell r="AG150" t="str">
            <v>SRSG Emerg Assist</v>
          </cell>
          <cell r="AO150">
            <v>134</v>
          </cell>
          <cell r="AP150" t="str">
            <v>EPLU</v>
          </cell>
          <cell r="AQ150" t="str">
            <v>SRSG Emerg Assist</v>
          </cell>
          <cell r="AY150">
            <v>134</v>
          </cell>
          <cell r="AZ150" t="str">
            <v>EPLU</v>
          </cell>
          <cell r="BA150" t="str">
            <v>SRSG Emerg Assist</v>
          </cell>
          <cell r="BB150">
            <v>3</v>
          </cell>
          <cell r="BC150">
            <v>90</v>
          </cell>
        </row>
        <row r="151">
          <cell r="A151">
            <v>135</v>
          </cell>
          <cell r="B151" t="str">
            <v>FARM</v>
          </cell>
          <cell r="C151" t="str">
            <v>SRSG Emerg Assist</v>
          </cell>
          <cell r="K151">
            <v>135</v>
          </cell>
          <cell r="L151" t="str">
            <v>FARM</v>
          </cell>
          <cell r="M151" t="str">
            <v>SRSG Emerg Assist</v>
          </cell>
          <cell r="N151">
            <v>4</v>
          </cell>
          <cell r="O151">
            <v>120</v>
          </cell>
          <cell r="U151">
            <v>135</v>
          </cell>
          <cell r="V151" t="str">
            <v>FARM</v>
          </cell>
          <cell r="W151" t="str">
            <v>SRSG Emerg Assist</v>
          </cell>
          <cell r="AE151">
            <v>135</v>
          </cell>
          <cell r="AF151" t="str">
            <v>FARM</v>
          </cell>
          <cell r="AG151" t="str">
            <v>SRSG Emerg Assist</v>
          </cell>
          <cell r="AO151">
            <v>135</v>
          </cell>
          <cell r="AP151" t="str">
            <v>FARM</v>
          </cell>
          <cell r="AQ151" t="str">
            <v>SRSG Emerg Assist</v>
          </cell>
          <cell r="AR151">
            <v>2</v>
          </cell>
          <cell r="AS151">
            <v>60</v>
          </cell>
          <cell r="AY151">
            <v>135</v>
          </cell>
          <cell r="AZ151" t="str">
            <v>FARM</v>
          </cell>
          <cell r="BA151" t="str">
            <v>SRSG Emerg Assist</v>
          </cell>
          <cell r="BB151">
            <v>16</v>
          </cell>
          <cell r="BC151">
            <v>480</v>
          </cell>
        </row>
        <row r="152">
          <cell r="A152">
            <v>136</v>
          </cell>
          <cell r="B152" t="str">
            <v>FARM</v>
          </cell>
          <cell r="C152" t="str">
            <v>SRSG Rsrv. Deficiency</v>
          </cell>
          <cell r="K152">
            <v>136</v>
          </cell>
          <cell r="L152" t="str">
            <v>FARM</v>
          </cell>
          <cell r="M152" t="str">
            <v>SRSG Rsrv. Deficiency</v>
          </cell>
          <cell r="U152">
            <v>136</v>
          </cell>
          <cell r="V152" t="str">
            <v>FARM</v>
          </cell>
          <cell r="W152" t="str">
            <v>SRSG Rsrv. Deficiency</v>
          </cell>
          <cell r="AE152">
            <v>136</v>
          </cell>
          <cell r="AF152" t="str">
            <v>FARM</v>
          </cell>
          <cell r="AG152" t="str">
            <v>SRSG Rsrv. Deficiency</v>
          </cell>
          <cell r="AO152">
            <v>136</v>
          </cell>
          <cell r="AP152" t="str">
            <v>FARM</v>
          </cell>
          <cell r="AQ152" t="str">
            <v>SRSG Rsrv. Deficiency</v>
          </cell>
          <cell r="AR152">
            <v>0</v>
          </cell>
          <cell r="AS152">
            <v>191</v>
          </cell>
          <cell r="AY152">
            <v>136</v>
          </cell>
          <cell r="AZ152" t="str">
            <v>FARM</v>
          </cell>
          <cell r="BA152" t="str">
            <v>SRSG Rsrv. Deficiency</v>
          </cell>
          <cell r="BC152">
            <v>-191</v>
          </cell>
        </row>
        <row r="153">
          <cell r="A153">
            <v>137</v>
          </cell>
          <cell r="B153" t="str">
            <v>GRMA</v>
          </cell>
          <cell r="C153" t="str">
            <v>SRSG Emerg Assist</v>
          </cell>
          <cell r="K153">
            <v>137</v>
          </cell>
          <cell r="L153" t="str">
            <v>GRMA</v>
          </cell>
          <cell r="M153" t="str">
            <v>SRSG Emerg Assist</v>
          </cell>
          <cell r="N153">
            <v>34</v>
          </cell>
          <cell r="O153">
            <v>1065</v>
          </cell>
          <cell r="U153">
            <v>137</v>
          </cell>
          <cell r="V153" t="str">
            <v>GRMA</v>
          </cell>
          <cell r="W153" t="str">
            <v>SRSG Emerg Assist</v>
          </cell>
          <cell r="AE153">
            <v>137</v>
          </cell>
          <cell r="AF153" t="str">
            <v>GRMA</v>
          </cell>
          <cell r="AG153" t="str">
            <v>SRSG Emerg Assist</v>
          </cell>
          <cell r="AO153">
            <v>137</v>
          </cell>
          <cell r="AP153" t="str">
            <v>GRMA</v>
          </cell>
          <cell r="AQ153" t="str">
            <v>SRSG Emerg Assist</v>
          </cell>
          <cell r="AR153">
            <v>5</v>
          </cell>
          <cell r="AS153">
            <v>230</v>
          </cell>
          <cell r="AY153">
            <v>137</v>
          </cell>
          <cell r="AZ153" t="str">
            <v>GRMA</v>
          </cell>
          <cell r="BA153" t="str">
            <v>SRSG Emerg Assist</v>
          </cell>
          <cell r="BB153">
            <v>117</v>
          </cell>
          <cell r="BC153">
            <v>5714</v>
          </cell>
        </row>
        <row r="154">
          <cell r="A154">
            <v>138</v>
          </cell>
          <cell r="B154" t="str">
            <v>IID</v>
          </cell>
          <cell r="C154" t="str">
            <v>SRSG Emerg Assist</v>
          </cell>
          <cell r="K154">
            <v>138</v>
          </cell>
          <cell r="L154" t="str">
            <v>IID</v>
          </cell>
          <cell r="M154" t="str">
            <v>SRSG Emerg Assist</v>
          </cell>
          <cell r="N154">
            <v>13</v>
          </cell>
          <cell r="O154">
            <v>792</v>
          </cell>
          <cell r="U154">
            <v>138</v>
          </cell>
          <cell r="V154" t="str">
            <v>IID</v>
          </cell>
          <cell r="W154" t="str">
            <v>SRSG Emerg Assist</v>
          </cell>
          <cell r="AE154">
            <v>138</v>
          </cell>
          <cell r="AF154" t="str">
            <v>IID</v>
          </cell>
          <cell r="AG154" t="str">
            <v>SRSG Emerg Assist</v>
          </cell>
          <cell r="AO154">
            <v>138</v>
          </cell>
          <cell r="AP154" t="str">
            <v>IID</v>
          </cell>
          <cell r="AQ154" t="str">
            <v>SRSG Emerg Assist</v>
          </cell>
          <cell r="AR154">
            <v>3</v>
          </cell>
          <cell r="AS154">
            <v>226</v>
          </cell>
          <cell r="AY154">
            <v>138</v>
          </cell>
          <cell r="AZ154" t="str">
            <v>IID</v>
          </cell>
          <cell r="BA154" t="str">
            <v>SRSG Emerg Assist</v>
          </cell>
          <cell r="BB154">
            <v>1</v>
          </cell>
          <cell r="BC154">
            <v>69</v>
          </cell>
        </row>
        <row r="155">
          <cell r="A155">
            <v>139</v>
          </cell>
          <cell r="B155" t="str">
            <v>IID</v>
          </cell>
          <cell r="C155" t="str">
            <v>SRSG Rsrv. Deficiency</v>
          </cell>
          <cell r="E155">
            <v>713</v>
          </cell>
          <cell r="K155">
            <v>139</v>
          </cell>
          <cell r="L155" t="str">
            <v>IID</v>
          </cell>
          <cell r="M155" t="str">
            <v>SRSG Rsrv. Deficiency</v>
          </cell>
          <cell r="U155">
            <v>139</v>
          </cell>
          <cell r="V155" t="str">
            <v>IID</v>
          </cell>
          <cell r="W155" t="str">
            <v>SRSG Rsrv. Deficiency</v>
          </cell>
          <cell r="AE155">
            <v>139</v>
          </cell>
          <cell r="AF155" t="str">
            <v>IID</v>
          </cell>
          <cell r="AG155" t="str">
            <v>SRSG Rsrv. Deficiency</v>
          </cell>
          <cell r="AO155">
            <v>139</v>
          </cell>
          <cell r="AP155" t="str">
            <v>IID</v>
          </cell>
          <cell r="AQ155" t="str">
            <v>SRSG Rsrv. Deficiency</v>
          </cell>
          <cell r="AR155">
            <v>0</v>
          </cell>
          <cell r="AS155">
            <v>109</v>
          </cell>
          <cell r="AY155">
            <v>139</v>
          </cell>
          <cell r="AZ155" t="str">
            <v>IID</v>
          </cell>
          <cell r="BA155" t="str">
            <v>SRSG Rsrv. Deficiency</v>
          </cell>
          <cell r="BC155">
            <v>-822</v>
          </cell>
        </row>
        <row r="156">
          <cell r="A156">
            <v>140</v>
          </cell>
          <cell r="B156" t="str">
            <v>LAC</v>
          </cell>
          <cell r="C156" t="str">
            <v>SRSG Emerg Assist</v>
          </cell>
          <cell r="K156">
            <v>140</v>
          </cell>
          <cell r="L156" t="str">
            <v>LAC</v>
          </cell>
          <cell r="M156" t="str">
            <v>SRSG Emerg Assist</v>
          </cell>
          <cell r="N156">
            <v>2</v>
          </cell>
          <cell r="O156">
            <v>45</v>
          </cell>
          <cell r="U156">
            <v>140</v>
          </cell>
          <cell r="V156" t="str">
            <v>LAC</v>
          </cell>
          <cell r="W156" t="str">
            <v>SRSG Emerg Assist</v>
          </cell>
          <cell r="AE156">
            <v>140</v>
          </cell>
          <cell r="AF156" t="str">
            <v>LAC</v>
          </cell>
          <cell r="AG156" t="str">
            <v>SRSG Emerg Assist</v>
          </cell>
          <cell r="AO156">
            <v>140</v>
          </cell>
          <cell r="AP156" t="str">
            <v>LAC</v>
          </cell>
          <cell r="AQ156" t="str">
            <v>SRSG Emerg Assist</v>
          </cell>
          <cell r="AY156">
            <v>140</v>
          </cell>
          <cell r="AZ156" t="str">
            <v>LAC</v>
          </cell>
          <cell r="BA156" t="str">
            <v>SRSG Emerg Assist</v>
          </cell>
          <cell r="BB156">
            <v>8</v>
          </cell>
          <cell r="BC156">
            <v>179</v>
          </cell>
        </row>
        <row r="157">
          <cell r="A157">
            <v>141</v>
          </cell>
          <cell r="B157" t="str">
            <v>PNM</v>
          </cell>
          <cell r="C157" t="str">
            <v>SRSG Emerg Assist</v>
          </cell>
          <cell r="K157">
            <v>141</v>
          </cell>
          <cell r="L157" t="str">
            <v>PNM</v>
          </cell>
          <cell r="M157" t="str">
            <v>SRSG Emerg Assist</v>
          </cell>
          <cell r="U157">
            <v>141</v>
          </cell>
          <cell r="V157" t="str">
            <v>PNM</v>
          </cell>
          <cell r="W157" t="str">
            <v>SRSG Emerg Assist</v>
          </cell>
          <cell r="AE157">
            <v>141</v>
          </cell>
          <cell r="AF157" t="str">
            <v>PNM</v>
          </cell>
          <cell r="AG157" t="str">
            <v>SRSG Emerg Assist</v>
          </cell>
          <cell r="AO157">
            <v>141</v>
          </cell>
          <cell r="AP157" t="str">
            <v>PNM</v>
          </cell>
          <cell r="AQ157" t="str">
            <v>SRSG Emerg Assist</v>
          </cell>
          <cell r="AR157">
            <v>9</v>
          </cell>
          <cell r="AS157">
            <v>707</v>
          </cell>
          <cell r="AY157">
            <v>141</v>
          </cell>
          <cell r="AZ157" t="str">
            <v>PNM</v>
          </cell>
          <cell r="BA157" t="str">
            <v>SRSG Emerg Assist</v>
          </cell>
          <cell r="BB157">
            <v>26</v>
          </cell>
          <cell r="BC157">
            <v>2072</v>
          </cell>
        </row>
        <row r="158">
          <cell r="A158">
            <v>142</v>
          </cell>
          <cell r="B158" t="str">
            <v>SRP</v>
          </cell>
          <cell r="C158" t="str">
            <v>SRSG Emerg Assist</v>
          </cell>
          <cell r="K158">
            <v>142</v>
          </cell>
          <cell r="L158" t="str">
            <v>SRP</v>
          </cell>
          <cell r="M158" t="str">
            <v>SRSG Emerg Assist</v>
          </cell>
          <cell r="U158">
            <v>142</v>
          </cell>
          <cell r="V158" t="str">
            <v>SRP</v>
          </cell>
          <cell r="W158" t="str">
            <v>SRSG Emerg Assist</v>
          </cell>
          <cell r="AE158">
            <v>142</v>
          </cell>
          <cell r="AF158" t="str">
            <v>SRP</v>
          </cell>
          <cell r="AG158" t="str">
            <v>SRSG Emerg Assist</v>
          </cell>
          <cell r="AO158">
            <v>142</v>
          </cell>
          <cell r="AP158" t="str">
            <v>SRP</v>
          </cell>
          <cell r="AQ158" t="str">
            <v>SRSG Emerg Assist</v>
          </cell>
          <cell r="AR158">
            <v>4</v>
          </cell>
          <cell r="AS158">
            <v>238</v>
          </cell>
          <cell r="AY158">
            <v>142</v>
          </cell>
          <cell r="AZ158" t="str">
            <v>SRP</v>
          </cell>
          <cell r="BA158" t="str">
            <v>SRSG Emerg Assist</v>
          </cell>
        </row>
        <row r="159">
          <cell r="A159">
            <v>143</v>
          </cell>
          <cell r="B159" t="str">
            <v>TEP</v>
          </cell>
          <cell r="C159" t="str">
            <v>SRSG Emerg Assist</v>
          </cell>
          <cell r="K159">
            <v>143</v>
          </cell>
          <cell r="L159" t="str">
            <v>TEP</v>
          </cell>
          <cell r="M159" t="str">
            <v>SRSG Emerg Assist</v>
          </cell>
          <cell r="U159">
            <v>143</v>
          </cell>
          <cell r="V159" t="str">
            <v>TEP</v>
          </cell>
          <cell r="W159" t="str">
            <v>SRSG Emerg Assist</v>
          </cell>
          <cell r="AE159">
            <v>143</v>
          </cell>
          <cell r="AF159" t="str">
            <v>TEP</v>
          </cell>
          <cell r="AG159" t="str">
            <v>SRSG Emerg Assist</v>
          </cell>
          <cell r="AO159">
            <v>143</v>
          </cell>
          <cell r="AP159" t="str">
            <v>TEP</v>
          </cell>
          <cell r="AQ159" t="str">
            <v>SRSG Emerg Assist</v>
          </cell>
          <cell r="AR159">
            <v>1</v>
          </cell>
          <cell r="AS159">
            <v>0</v>
          </cell>
          <cell r="AY159">
            <v>143</v>
          </cell>
          <cell r="AZ159" t="str">
            <v>TEP</v>
          </cell>
          <cell r="BA159" t="str">
            <v>SRSG Emerg Assist</v>
          </cell>
          <cell r="BB159">
            <v>2</v>
          </cell>
        </row>
        <row r="160">
          <cell r="A160">
            <v>144</v>
          </cell>
          <cell r="B160" t="str">
            <v>WALC</v>
          </cell>
          <cell r="C160" t="str">
            <v>SRSG Emerg Assist</v>
          </cell>
          <cell r="K160">
            <v>144</v>
          </cell>
          <cell r="L160" t="str">
            <v>WALC</v>
          </cell>
          <cell r="M160" t="str">
            <v>SRSG Emerg Assist</v>
          </cell>
          <cell r="N160">
            <v>2</v>
          </cell>
          <cell r="O160">
            <v>0</v>
          </cell>
          <cell r="U160">
            <v>144</v>
          </cell>
          <cell r="V160" t="str">
            <v>WALC</v>
          </cell>
          <cell r="W160" t="str">
            <v>SRSG Emerg Assist</v>
          </cell>
          <cell r="AE160">
            <v>144</v>
          </cell>
          <cell r="AF160" t="str">
            <v>WALC</v>
          </cell>
          <cell r="AG160" t="str">
            <v>SRSG Emerg Assist</v>
          </cell>
          <cell r="AO160">
            <v>144</v>
          </cell>
          <cell r="AP160" t="str">
            <v>WALC</v>
          </cell>
          <cell r="AQ160" t="str">
            <v>SRSG Emerg Assist</v>
          </cell>
          <cell r="AR160">
            <v>5</v>
          </cell>
          <cell r="AS160">
            <v>0</v>
          </cell>
          <cell r="AY160">
            <v>144</v>
          </cell>
          <cell r="AZ160" t="str">
            <v>WALC</v>
          </cell>
          <cell r="BA160" t="str">
            <v>SRSG Emerg Assist</v>
          </cell>
          <cell r="BB160">
            <v>2</v>
          </cell>
        </row>
        <row r="161">
          <cell r="A161">
            <v>145</v>
          </cell>
          <cell r="B161" t="str">
            <v>SUBTOTAL SRSG EMERGENCY ASSIST</v>
          </cell>
          <cell r="D161">
            <v>0</v>
          </cell>
          <cell r="E161">
            <v>713</v>
          </cell>
          <cell r="K161">
            <v>145</v>
          </cell>
          <cell r="L161" t="str">
            <v>SUBTOTAL SRSG EMERGENCY ASSIST</v>
          </cell>
          <cell r="N161">
            <v>105</v>
          </cell>
          <cell r="O161">
            <v>2658</v>
          </cell>
          <cell r="U161">
            <v>145</v>
          </cell>
          <cell r="V161" t="str">
            <v>SUBTOTAL SRSG EMERGENCY ASSIST</v>
          </cell>
          <cell r="X161">
            <v>26</v>
          </cell>
          <cell r="Y161">
            <v>883</v>
          </cell>
          <cell r="AE161">
            <v>145</v>
          </cell>
          <cell r="AF161" t="str">
            <v>SUBTOTAL SRSG EMERGENCY ASSIST</v>
          </cell>
          <cell r="AH161">
            <v>0</v>
          </cell>
          <cell r="AI161">
            <v>0</v>
          </cell>
          <cell r="AO161">
            <v>145</v>
          </cell>
          <cell r="AP161" t="str">
            <v>SUBTOTAL SRSG EMERGENCY ASSIST</v>
          </cell>
          <cell r="AR161">
            <v>45</v>
          </cell>
          <cell r="AS161">
            <v>2719</v>
          </cell>
          <cell r="AY161">
            <v>145</v>
          </cell>
          <cell r="AZ161" t="str">
            <v>SUBTOTAL SRSG EMERGENCY ASSIST</v>
          </cell>
          <cell r="BB161">
            <v>308</v>
          </cell>
          <cell r="BC161">
            <v>11638</v>
          </cell>
        </row>
        <row r="163">
          <cell r="A163">
            <v>146</v>
          </cell>
          <cell r="B163" t="str">
            <v>TOTALS</v>
          </cell>
          <cell r="D163">
            <v>71980</v>
          </cell>
          <cell r="E163">
            <v>2764659</v>
          </cell>
          <cell r="K163">
            <v>146</v>
          </cell>
          <cell r="L163" t="str">
            <v>TOTALS</v>
          </cell>
          <cell r="N163">
            <v>109761</v>
          </cell>
          <cell r="O163">
            <v>4529568</v>
          </cell>
          <cell r="U163">
            <v>146</v>
          </cell>
          <cell r="V163" t="str">
            <v>TOTALS</v>
          </cell>
          <cell r="X163">
            <v>103173</v>
          </cell>
          <cell r="Y163">
            <v>3914647</v>
          </cell>
          <cell r="AE163">
            <v>146</v>
          </cell>
          <cell r="AF163" t="str">
            <v>TOTALS</v>
          </cell>
          <cell r="AH163">
            <v>103462</v>
          </cell>
          <cell r="AI163">
            <v>4033427</v>
          </cell>
          <cell r="AO163">
            <v>146</v>
          </cell>
          <cell r="AP163" t="str">
            <v>TOTALS</v>
          </cell>
          <cell r="AR163">
            <v>139895</v>
          </cell>
          <cell r="AS163">
            <v>5952964</v>
          </cell>
          <cell r="AY163">
            <v>146</v>
          </cell>
          <cell r="AZ163" t="str">
            <v>TOTALS</v>
          </cell>
          <cell r="BB163">
            <v>198779</v>
          </cell>
          <cell r="BC163">
            <v>10089262</v>
          </cell>
        </row>
        <row r="165">
          <cell r="B165" t="str">
            <v>(1)  Excludes any directly assigned Mwh or costs.</v>
          </cell>
          <cell r="L165" t="str">
            <v>(1)  Excludes any directly assigned Mwh or costs.</v>
          </cell>
          <cell r="V165" t="str">
            <v>(1)  Excludes any directly assigned Mwh or costs.</v>
          </cell>
          <cell r="AF165" t="str">
            <v>(1)  Excludes any directly assigned Mwh or costs.</v>
          </cell>
          <cell r="AP165" t="str">
            <v>(1)  Excludes any directly assigned Mwh or costs.</v>
          </cell>
          <cell r="AZ165" t="str">
            <v>(1)  Excludes any directly assigned Mwh or costs.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"/>
      <sheetName val="2002a"/>
      <sheetName val="2003"/>
      <sheetName val="2004"/>
      <sheetName val="Spin Rsrvs"/>
      <sheetName val="Summary"/>
      <sheetName val="WP FR21 3"/>
      <sheetName val="WP_ FR21_3_1"/>
    </sheetNames>
    <sheetDataSet>
      <sheetData sheetId="0"/>
      <sheetData sheetId="1"/>
      <sheetData sheetId="2">
        <row r="1">
          <cell r="AE1" t="str">
            <v>EL PASO ELECTRIC COMPANY</v>
          </cell>
          <cell r="AL1" t="str">
            <v>WP / FR-21 / 3 / 1</v>
          </cell>
          <cell r="AO1" t="str">
            <v>EL PASO ELECTRIC COMPANY</v>
          </cell>
          <cell r="AV1" t="str">
            <v>WP / FR-21 / 3 / 1</v>
          </cell>
          <cell r="AY1" t="str">
            <v>EL PASO ELECTRIC COMPANY</v>
          </cell>
          <cell r="BF1" t="str">
            <v>WP / FR-21 / 3 / 1</v>
          </cell>
          <cell r="BI1" t="str">
            <v>EL PASO ELECTRIC COMPANY</v>
          </cell>
          <cell r="BP1" t="str">
            <v>WP / FR-21 / 3 / 1</v>
          </cell>
          <cell r="CW1" t="str">
            <v>EL PASO ELECTRIC COMPANY</v>
          </cell>
          <cell r="DD1" t="str">
            <v>WP / FR-21 / 3 / 1</v>
          </cell>
        </row>
        <row r="2">
          <cell r="AE2" t="str">
            <v>FUEL COST OVER / UNDER RECOVERY</v>
          </cell>
          <cell r="AO2" t="str">
            <v>FUEL COST OVER / UNDER RECOVERY</v>
          </cell>
          <cell r="AY2" t="str">
            <v>FUEL COST OVER / UNDER RECOVERY</v>
          </cell>
          <cell r="BI2" t="str">
            <v>FUEL COST OVER / UNDER RECOVERY</v>
          </cell>
          <cell r="CW2" t="str">
            <v>FUEL COST OVER / UNDER RECOVERY</v>
          </cell>
        </row>
        <row r="3">
          <cell r="AE3" t="str">
            <v>CALCULATION OF PURCHASED POWER REVENUE/EXPENSE</v>
          </cell>
          <cell r="AO3" t="str">
            <v>CALCULATION OF PURCHASED POWER REVENUE/EXPENSE</v>
          </cell>
          <cell r="AY3" t="str">
            <v>CALCULATION OF PURCHASED POWER REVENUE/EXPENSE</v>
          </cell>
          <cell r="BI3" t="str">
            <v>CALCULATION OF PURCHASED POWER REVENUE/EXPENSE</v>
          </cell>
          <cell r="CW3" t="str">
            <v>CALCULATION OF PURCHASED POWER REVENUE/EXPENSE</v>
          </cell>
        </row>
        <row r="4">
          <cell r="AE4" t="str">
            <v>FOR THE MONTH OF APRIL 2003</v>
          </cell>
          <cell r="AO4" t="str">
            <v>FOR THE MONTH OF MAY 2003</v>
          </cell>
          <cell r="AY4" t="str">
            <v>FOR THE MONTH OF JUNE 2003</v>
          </cell>
          <cell r="BI4" t="str">
            <v>FOR THE MONTH OF JULY 2003</v>
          </cell>
          <cell r="CW4" t="str">
            <v>FOR THE MONTH OF NOVEMBER 2003</v>
          </cell>
        </row>
        <row r="7">
          <cell r="AF7" t="str">
            <v xml:space="preserve">PURCHASED POWER - OUT   </v>
          </cell>
          <cell r="AP7" t="str">
            <v xml:space="preserve">PURCHASED POWER - OUT   </v>
          </cell>
          <cell r="AZ7" t="str">
            <v xml:space="preserve">PURCHASED POWER - OUT   </v>
          </cell>
          <cell r="BJ7" t="str">
            <v xml:space="preserve">PURCHASED POWER - OUT   </v>
          </cell>
          <cell r="CX7" t="str">
            <v xml:space="preserve">PURCHASED POWER - OUT   </v>
          </cell>
        </row>
        <row r="8">
          <cell r="AE8" t="str">
            <v>LINE</v>
          </cell>
          <cell r="AF8" t="str">
            <v>PURCHASER</v>
          </cell>
          <cell r="AG8" t="str">
            <v>TYPE</v>
          </cell>
          <cell r="AH8" t="str">
            <v>MWH</v>
          </cell>
          <cell r="AI8" t="str">
            <v>FUEL</v>
          </cell>
          <cell r="AJ8" t="str">
            <v>TRANSMISSION</v>
          </cell>
          <cell r="AK8" t="str">
            <v>MARGIN</v>
          </cell>
          <cell r="AL8" t="str">
            <v>TOTAL</v>
          </cell>
          <cell r="AO8" t="str">
            <v>LINE</v>
          </cell>
          <cell r="AP8" t="str">
            <v>PURCHASER</v>
          </cell>
          <cell r="AQ8" t="str">
            <v>TYPE</v>
          </cell>
          <cell r="AR8" t="str">
            <v>MWH</v>
          </cell>
          <cell r="AS8" t="str">
            <v>FUEL</v>
          </cell>
          <cell r="AT8" t="str">
            <v>TRANSMISSION</v>
          </cell>
          <cell r="AU8" t="str">
            <v>MARGIN</v>
          </cell>
          <cell r="AV8" t="str">
            <v>TOTAL</v>
          </cell>
          <cell r="AY8" t="str">
            <v>LINE</v>
          </cell>
          <cell r="AZ8" t="str">
            <v>PURCHASER</v>
          </cell>
          <cell r="BA8" t="str">
            <v>TYPE</v>
          </cell>
          <cell r="BB8" t="str">
            <v>MWH</v>
          </cell>
          <cell r="BC8" t="str">
            <v>FUEL</v>
          </cell>
          <cell r="BD8" t="str">
            <v>TRANSMISSION</v>
          </cell>
          <cell r="BE8" t="str">
            <v>MARGIN</v>
          </cell>
          <cell r="BF8" t="str">
            <v>TOTAL</v>
          </cell>
          <cell r="BI8" t="str">
            <v>LINE</v>
          </cell>
          <cell r="BJ8" t="str">
            <v>PURCHASER</v>
          </cell>
          <cell r="BK8" t="str">
            <v>TYPE</v>
          </cell>
          <cell r="BL8" t="str">
            <v>MWH</v>
          </cell>
          <cell r="BM8" t="str">
            <v>FUEL</v>
          </cell>
          <cell r="BN8" t="str">
            <v>TRANSMISSION</v>
          </cell>
          <cell r="BO8" t="str">
            <v>MARGIN</v>
          </cell>
          <cell r="BP8" t="str">
            <v>TOTAL</v>
          </cell>
          <cell r="CW8" t="str">
            <v>LINE</v>
          </cell>
          <cell r="CX8" t="str">
            <v>PURCHASER</v>
          </cell>
          <cell r="CY8" t="str">
            <v>TYPE</v>
          </cell>
          <cell r="CZ8" t="str">
            <v>MWH</v>
          </cell>
          <cell r="DA8" t="str">
            <v>FUEL</v>
          </cell>
          <cell r="DB8" t="str">
            <v>TRANSMISSION</v>
          </cell>
          <cell r="DC8" t="str">
            <v>MARGIN</v>
          </cell>
          <cell r="DD8" t="str">
            <v>TOTAL</v>
          </cell>
        </row>
        <row r="9">
          <cell r="AE9">
            <v>1</v>
          </cell>
          <cell r="AF9" t="str">
            <v>AEP</v>
          </cell>
          <cell r="AG9" t="str">
            <v>Firm</v>
          </cell>
          <cell r="AH9">
            <v>1000</v>
          </cell>
          <cell r="AI9">
            <v>30850</v>
          </cell>
          <cell r="AK9">
            <v>750</v>
          </cell>
          <cell r="AL9">
            <v>31600</v>
          </cell>
          <cell r="AO9">
            <v>1</v>
          </cell>
          <cell r="AP9" t="str">
            <v>AEP</v>
          </cell>
          <cell r="AQ9" t="str">
            <v>Firm</v>
          </cell>
          <cell r="AR9">
            <v>1800</v>
          </cell>
          <cell r="AS9">
            <v>32710</v>
          </cell>
          <cell r="AU9">
            <v>5190</v>
          </cell>
          <cell r="AV9">
            <v>37900</v>
          </cell>
          <cell r="AY9">
            <v>1</v>
          </cell>
          <cell r="AZ9" t="str">
            <v>AEP</v>
          </cell>
          <cell r="BA9" t="str">
            <v>Firm</v>
          </cell>
          <cell r="BB9">
            <v>4400</v>
          </cell>
          <cell r="BC9">
            <v>95104</v>
          </cell>
          <cell r="BE9">
            <v>45536</v>
          </cell>
          <cell r="BF9">
            <v>140640</v>
          </cell>
          <cell r="BI9">
            <v>1</v>
          </cell>
          <cell r="BJ9" t="str">
            <v>AEP</v>
          </cell>
          <cell r="BK9" t="str">
            <v>Firm</v>
          </cell>
          <cell r="BL9">
            <v>6000</v>
          </cell>
          <cell r="BM9">
            <v>209930</v>
          </cell>
          <cell r="BO9">
            <v>97970</v>
          </cell>
          <cell r="BP9">
            <v>307900</v>
          </cell>
          <cell r="CW9">
            <v>1</v>
          </cell>
          <cell r="CX9" t="str">
            <v>AEP</v>
          </cell>
          <cell r="CY9" t="str">
            <v>Firm</v>
          </cell>
          <cell r="CZ9">
            <v>90</v>
          </cell>
          <cell r="DA9">
            <v>3137</v>
          </cell>
          <cell r="DC9">
            <v>1183</v>
          </cell>
          <cell r="DD9">
            <v>4320</v>
          </cell>
        </row>
        <row r="10">
          <cell r="AE10">
            <v>2</v>
          </cell>
          <cell r="AF10" t="str">
            <v>AEPCO</v>
          </cell>
          <cell r="AG10" t="str">
            <v>Firm</v>
          </cell>
          <cell r="AL10">
            <v>0</v>
          </cell>
          <cell r="AO10">
            <v>2</v>
          </cell>
          <cell r="AP10" t="str">
            <v>AEPCO</v>
          </cell>
          <cell r="AQ10" t="str">
            <v>Firm</v>
          </cell>
          <cell r="AV10">
            <v>0</v>
          </cell>
          <cell r="AY10">
            <v>2</v>
          </cell>
          <cell r="AZ10" t="str">
            <v>AEPCO</v>
          </cell>
          <cell r="BA10" t="str">
            <v>Firm</v>
          </cell>
          <cell r="BF10">
            <v>0</v>
          </cell>
          <cell r="BI10">
            <v>2</v>
          </cell>
          <cell r="BJ10" t="str">
            <v>AEPCO</v>
          </cell>
          <cell r="BK10" t="str">
            <v>Firm</v>
          </cell>
          <cell r="BP10">
            <v>0</v>
          </cell>
          <cell r="CW10">
            <v>2</v>
          </cell>
          <cell r="CX10" t="str">
            <v>AEPCO</v>
          </cell>
          <cell r="CY10" t="str">
            <v>Firm</v>
          </cell>
          <cell r="DD10">
            <v>0</v>
          </cell>
        </row>
        <row r="11">
          <cell r="AE11">
            <v>3</v>
          </cell>
          <cell r="AF11" t="str">
            <v>APS</v>
          </cell>
          <cell r="AG11" t="str">
            <v>Firm</v>
          </cell>
          <cell r="AL11">
            <v>0</v>
          </cell>
          <cell r="AO11">
            <v>3</v>
          </cell>
          <cell r="AP11" t="str">
            <v>APS</v>
          </cell>
          <cell r="AQ11" t="str">
            <v>Firm</v>
          </cell>
          <cell r="AR11">
            <v>23262</v>
          </cell>
          <cell r="AS11">
            <v>1106830</v>
          </cell>
          <cell r="AU11">
            <v>72185</v>
          </cell>
          <cell r="AV11">
            <v>1179015</v>
          </cell>
          <cell r="AY11">
            <v>3</v>
          </cell>
          <cell r="AZ11" t="str">
            <v>APS</v>
          </cell>
          <cell r="BA11" t="str">
            <v>Firm</v>
          </cell>
          <cell r="BB11">
            <v>13300</v>
          </cell>
          <cell r="BC11">
            <v>595186</v>
          </cell>
          <cell r="BE11">
            <v>67299</v>
          </cell>
          <cell r="BF11">
            <v>662485</v>
          </cell>
          <cell r="BI11">
            <v>3</v>
          </cell>
          <cell r="BJ11" t="str">
            <v>APS</v>
          </cell>
          <cell r="BK11" t="str">
            <v>Firm</v>
          </cell>
          <cell r="BL11">
            <v>14400</v>
          </cell>
          <cell r="BM11">
            <v>392257</v>
          </cell>
          <cell r="BO11">
            <v>205439</v>
          </cell>
          <cell r="BP11">
            <v>597696</v>
          </cell>
          <cell r="CW11">
            <v>3</v>
          </cell>
          <cell r="CX11" t="str">
            <v>APS</v>
          </cell>
          <cell r="CY11" t="str">
            <v>Firm</v>
          </cell>
          <cell r="CZ11">
            <v>39183</v>
          </cell>
          <cell r="DA11">
            <v>1567820</v>
          </cell>
          <cell r="DC11">
            <v>9645</v>
          </cell>
          <cell r="DD11">
            <v>1577465</v>
          </cell>
        </row>
        <row r="12">
          <cell r="AE12">
            <v>4</v>
          </cell>
          <cell r="AF12" t="str">
            <v>BP ENERGY</v>
          </cell>
          <cell r="AG12" t="str">
            <v>Firm</v>
          </cell>
          <cell r="AH12">
            <v>7600</v>
          </cell>
          <cell r="AI12">
            <v>98569</v>
          </cell>
          <cell r="AK12">
            <v>88391</v>
          </cell>
          <cell r="AL12">
            <v>186960</v>
          </cell>
          <cell r="AO12">
            <v>4</v>
          </cell>
          <cell r="AP12" t="str">
            <v>BP ENERGY</v>
          </cell>
          <cell r="AQ12" t="str">
            <v>Firm</v>
          </cell>
          <cell r="AR12">
            <v>20600</v>
          </cell>
          <cell r="AS12">
            <v>198185</v>
          </cell>
          <cell r="AU12">
            <v>361185</v>
          </cell>
          <cell r="AV12">
            <v>559370</v>
          </cell>
          <cell r="AY12">
            <v>4</v>
          </cell>
          <cell r="AZ12" t="str">
            <v>BP ENERGY</v>
          </cell>
          <cell r="BA12" t="str">
            <v>Firm</v>
          </cell>
          <cell r="BB12">
            <v>14120</v>
          </cell>
          <cell r="BC12">
            <v>272281</v>
          </cell>
          <cell r="BE12">
            <v>174591</v>
          </cell>
          <cell r="BF12">
            <v>446872</v>
          </cell>
          <cell r="BI12">
            <v>4</v>
          </cell>
          <cell r="BJ12" t="str">
            <v>BP ENERGY</v>
          </cell>
          <cell r="BK12" t="str">
            <v>Firm</v>
          </cell>
          <cell r="BL12">
            <v>12200</v>
          </cell>
          <cell r="BM12">
            <v>203523</v>
          </cell>
          <cell r="BO12">
            <v>168641</v>
          </cell>
          <cell r="BP12">
            <v>372164</v>
          </cell>
          <cell r="CW12">
            <v>4</v>
          </cell>
          <cell r="CX12" t="str">
            <v>BP ENERGY</v>
          </cell>
          <cell r="CY12" t="str">
            <v>Firm</v>
          </cell>
          <cell r="CZ12">
            <v>10000</v>
          </cell>
          <cell r="DA12">
            <v>149871</v>
          </cell>
          <cell r="DC12">
            <v>111369</v>
          </cell>
          <cell r="DD12">
            <v>261240</v>
          </cell>
        </row>
        <row r="13">
          <cell r="AE13">
            <v>5</v>
          </cell>
          <cell r="AF13" t="str">
            <v>BURBANK</v>
          </cell>
          <cell r="AG13" t="str">
            <v>Firm</v>
          </cell>
          <cell r="AL13">
            <v>0</v>
          </cell>
          <cell r="AO13">
            <v>5</v>
          </cell>
          <cell r="AP13" t="str">
            <v>BURBANK</v>
          </cell>
          <cell r="AQ13" t="str">
            <v>Firm</v>
          </cell>
          <cell r="AV13">
            <v>0</v>
          </cell>
          <cell r="AY13">
            <v>5</v>
          </cell>
          <cell r="AZ13" t="str">
            <v>BURBANK</v>
          </cell>
          <cell r="BA13" t="str">
            <v>Firm</v>
          </cell>
          <cell r="BF13">
            <v>0</v>
          </cell>
          <cell r="BI13">
            <v>5</v>
          </cell>
          <cell r="BJ13" t="str">
            <v>BURBANK</v>
          </cell>
          <cell r="BK13" t="str">
            <v>Firm</v>
          </cell>
          <cell r="BP13">
            <v>0</v>
          </cell>
          <cell r="CW13">
            <v>5</v>
          </cell>
          <cell r="CX13" t="str">
            <v>BURBANK</v>
          </cell>
          <cell r="CY13" t="str">
            <v>Firm</v>
          </cell>
          <cell r="CZ13">
            <v>400</v>
          </cell>
          <cell r="DA13">
            <v>14300</v>
          </cell>
          <cell r="DC13">
            <v>200</v>
          </cell>
          <cell r="DD13">
            <v>14500</v>
          </cell>
        </row>
        <row r="14">
          <cell r="AE14">
            <v>6</v>
          </cell>
          <cell r="AF14" t="str">
            <v>CALPINE</v>
          </cell>
          <cell r="AG14" t="str">
            <v>Firm</v>
          </cell>
          <cell r="AH14">
            <v>684</v>
          </cell>
          <cell r="AI14">
            <v>20715</v>
          </cell>
          <cell r="AK14">
            <v>298</v>
          </cell>
          <cell r="AL14">
            <v>21013</v>
          </cell>
          <cell r="AO14">
            <v>6</v>
          </cell>
          <cell r="AP14" t="str">
            <v>CALPINE</v>
          </cell>
          <cell r="AQ14" t="str">
            <v>Firm</v>
          </cell>
          <cell r="AR14">
            <v>1760</v>
          </cell>
          <cell r="AS14">
            <v>53787</v>
          </cell>
          <cell r="AU14">
            <v>10470</v>
          </cell>
          <cell r="AV14">
            <v>64257</v>
          </cell>
          <cell r="AY14">
            <v>6</v>
          </cell>
          <cell r="AZ14" t="str">
            <v>CALPINE</v>
          </cell>
          <cell r="BA14" t="str">
            <v>Firm</v>
          </cell>
          <cell r="BB14">
            <v>949</v>
          </cell>
          <cell r="BC14">
            <v>21614</v>
          </cell>
          <cell r="BE14">
            <v>-1493</v>
          </cell>
          <cell r="BF14">
            <v>20121</v>
          </cell>
          <cell r="BI14">
            <v>6</v>
          </cell>
          <cell r="BJ14" t="str">
            <v>CALPINE</v>
          </cell>
          <cell r="BK14" t="str">
            <v>Firm</v>
          </cell>
          <cell r="BL14">
            <v>158</v>
          </cell>
          <cell r="BM14">
            <v>6361</v>
          </cell>
          <cell r="BO14">
            <v>-753</v>
          </cell>
          <cell r="BP14">
            <v>5608</v>
          </cell>
          <cell r="CW14">
            <v>6</v>
          </cell>
          <cell r="CX14" t="str">
            <v>CALPINE</v>
          </cell>
          <cell r="CY14" t="str">
            <v>Firm</v>
          </cell>
          <cell r="DD14">
            <v>0</v>
          </cell>
        </row>
        <row r="15">
          <cell r="AE15">
            <v>7</v>
          </cell>
          <cell r="AF15" t="str">
            <v>CARGILL</v>
          </cell>
          <cell r="AG15" t="str">
            <v>Firm</v>
          </cell>
          <cell r="AH15">
            <v>25</v>
          </cell>
          <cell r="AI15">
            <v>321</v>
          </cell>
          <cell r="AK15">
            <v>479</v>
          </cell>
          <cell r="AL15">
            <v>800</v>
          </cell>
          <cell r="AO15">
            <v>7</v>
          </cell>
          <cell r="AP15" t="str">
            <v>CARGILL</v>
          </cell>
          <cell r="AQ15" t="str">
            <v>Firm</v>
          </cell>
          <cell r="AR15">
            <v>270</v>
          </cell>
          <cell r="AS15">
            <v>8217</v>
          </cell>
          <cell r="AU15">
            <v>2903</v>
          </cell>
          <cell r="AV15">
            <v>11120</v>
          </cell>
          <cell r="AY15">
            <v>7</v>
          </cell>
          <cell r="AZ15" t="str">
            <v>CARGILL</v>
          </cell>
          <cell r="BA15" t="str">
            <v>Firm</v>
          </cell>
          <cell r="BB15">
            <v>8641</v>
          </cell>
          <cell r="BC15">
            <v>458454</v>
          </cell>
          <cell r="BE15">
            <v>5853</v>
          </cell>
          <cell r="BF15">
            <v>464307</v>
          </cell>
          <cell r="BI15">
            <v>7</v>
          </cell>
          <cell r="BJ15" t="str">
            <v>CARGILL</v>
          </cell>
          <cell r="BK15" t="str">
            <v>Firm</v>
          </cell>
          <cell r="BP15">
            <v>0</v>
          </cell>
          <cell r="CW15">
            <v>7</v>
          </cell>
          <cell r="CX15" t="str">
            <v>CARGILL</v>
          </cell>
          <cell r="CY15" t="str">
            <v>Firm</v>
          </cell>
          <cell r="CZ15">
            <v>2623</v>
          </cell>
          <cell r="DA15">
            <v>93032</v>
          </cell>
          <cell r="DC15">
            <v>2073</v>
          </cell>
          <cell r="DD15">
            <v>95105</v>
          </cell>
        </row>
        <row r="16">
          <cell r="AE16">
            <v>8</v>
          </cell>
          <cell r="AF16" t="str">
            <v>CONOCO</v>
          </cell>
          <cell r="AG16" t="str">
            <v>Firm</v>
          </cell>
          <cell r="AH16">
            <v>307</v>
          </cell>
          <cell r="AI16">
            <v>7939</v>
          </cell>
          <cell r="AK16">
            <v>1778</v>
          </cell>
          <cell r="AL16">
            <v>9717</v>
          </cell>
          <cell r="AO16">
            <v>8</v>
          </cell>
          <cell r="AP16" t="str">
            <v>CONOCO</v>
          </cell>
          <cell r="AQ16" t="str">
            <v>Firm</v>
          </cell>
          <cell r="AR16">
            <v>3498</v>
          </cell>
          <cell r="AS16">
            <v>65575</v>
          </cell>
          <cell r="AU16">
            <v>-3143</v>
          </cell>
          <cell r="AV16">
            <v>62432</v>
          </cell>
          <cell r="AY16">
            <v>8</v>
          </cell>
          <cell r="AZ16" t="str">
            <v>CONOCO</v>
          </cell>
          <cell r="BA16" t="str">
            <v>Firm</v>
          </cell>
          <cell r="BB16">
            <v>455</v>
          </cell>
          <cell r="BC16">
            <v>13328</v>
          </cell>
          <cell r="BE16">
            <v>-1618</v>
          </cell>
          <cell r="BF16">
            <v>11710</v>
          </cell>
          <cell r="BI16">
            <v>8</v>
          </cell>
          <cell r="BJ16" t="str">
            <v>CONOCO</v>
          </cell>
          <cell r="BK16" t="str">
            <v>Firm</v>
          </cell>
          <cell r="BL16">
            <v>2160</v>
          </cell>
          <cell r="BM16">
            <v>92619</v>
          </cell>
          <cell r="BO16">
            <v>5001</v>
          </cell>
          <cell r="BP16">
            <v>97620</v>
          </cell>
          <cell r="CW16">
            <v>8</v>
          </cell>
          <cell r="CX16" t="str">
            <v>CONOCO</v>
          </cell>
          <cell r="CY16" t="str">
            <v>Firm</v>
          </cell>
          <cell r="CZ16">
            <v>2425</v>
          </cell>
          <cell r="DA16">
            <v>51233</v>
          </cell>
          <cell r="DC16">
            <v>15995</v>
          </cell>
          <cell r="DD16">
            <v>67228</v>
          </cell>
        </row>
        <row r="17">
          <cell r="AE17">
            <v>9</v>
          </cell>
          <cell r="AF17" t="str">
            <v>CONSTELL</v>
          </cell>
          <cell r="AG17" t="str">
            <v>Firm</v>
          </cell>
          <cell r="AH17">
            <v>1075</v>
          </cell>
          <cell r="AI17">
            <v>38907</v>
          </cell>
          <cell r="AK17">
            <v>3768</v>
          </cell>
          <cell r="AL17">
            <v>42675</v>
          </cell>
          <cell r="AO17">
            <v>9</v>
          </cell>
          <cell r="AP17" t="str">
            <v>CONSTELL</v>
          </cell>
          <cell r="AQ17" t="str">
            <v>Firm</v>
          </cell>
          <cell r="AR17">
            <v>2540</v>
          </cell>
          <cell r="AS17">
            <v>44005</v>
          </cell>
          <cell r="AU17">
            <v>50755</v>
          </cell>
          <cell r="AV17">
            <v>94760</v>
          </cell>
          <cell r="AY17">
            <v>9</v>
          </cell>
          <cell r="AZ17" t="str">
            <v>CONSTELL</v>
          </cell>
          <cell r="BA17" t="str">
            <v>Firm</v>
          </cell>
          <cell r="BB17">
            <v>5855</v>
          </cell>
          <cell r="BC17">
            <v>173599</v>
          </cell>
          <cell r="BE17">
            <v>54131</v>
          </cell>
          <cell r="BF17">
            <v>227730</v>
          </cell>
          <cell r="BI17">
            <v>9</v>
          </cell>
          <cell r="BJ17" t="str">
            <v>CONSTELL</v>
          </cell>
          <cell r="BK17" t="str">
            <v>Firm</v>
          </cell>
          <cell r="BL17">
            <v>1550</v>
          </cell>
          <cell r="BM17">
            <v>63458</v>
          </cell>
          <cell r="BO17">
            <v>25967</v>
          </cell>
          <cell r="BP17">
            <v>89425</v>
          </cell>
          <cell r="CW17">
            <v>9</v>
          </cell>
          <cell r="CX17" t="str">
            <v>CONSTELL</v>
          </cell>
          <cell r="CY17" t="str">
            <v>Firm</v>
          </cell>
          <cell r="CZ17">
            <v>3595</v>
          </cell>
          <cell r="DA17">
            <v>92666</v>
          </cell>
          <cell r="DC17">
            <v>22441</v>
          </cell>
          <cell r="DD17">
            <v>115107</v>
          </cell>
        </row>
        <row r="18">
          <cell r="AE18">
            <v>10</v>
          </cell>
          <cell r="AF18" t="str">
            <v>CORAL</v>
          </cell>
          <cell r="AG18" t="str">
            <v>Firm</v>
          </cell>
          <cell r="AH18">
            <v>15195</v>
          </cell>
          <cell r="AI18">
            <v>394481</v>
          </cell>
          <cell r="AK18">
            <v>166792</v>
          </cell>
          <cell r="AL18">
            <v>561273</v>
          </cell>
          <cell r="AO18">
            <v>10</v>
          </cell>
          <cell r="AP18" t="str">
            <v>CORAL</v>
          </cell>
          <cell r="AQ18" t="str">
            <v>Firm</v>
          </cell>
          <cell r="AR18">
            <v>28921</v>
          </cell>
          <cell r="AS18">
            <v>558368</v>
          </cell>
          <cell r="AU18">
            <v>412324</v>
          </cell>
          <cell r="AV18">
            <v>970692</v>
          </cell>
          <cell r="AY18">
            <v>10</v>
          </cell>
          <cell r="AZ18" t="str">
            <v>CORAL</v>
          </cell>
          <cell r="BA18" t="str">
            <v>Firm</v>
          </cell>
          <cell r="BB18">
            <v>25675</v>
          </cell>
          <cell r="BC18">
            <v>858850</v>
          </cell>
          <cell r="BE18">
            <v>233707</v>
          </cell>
          <cell r="BF18">
            <v>1092557</v>
          </cell>
          <cell r="BI18">
            <v>10</v>
          </cell>
          <cell r="BJ18" t="str">
            <v>CORAL</v>
          </cell>
          <cell r="BK18" t="str">
            <v>Firm</v>
          </cell>
          <cell r="BL18">
            <v>29777</v>
          </cell>
          <cell r="BM18">
            <v>1033446</v>
          </cell>
          <cell r="BO18">
            <v>436728</v>
          </cell>
          <cell r="BP18">
            <v>1470174</v>
          </cell>
          <cell r="CW18">
            <v>10</v>
          </cell>
          <cell r="CX18" t="str">
            <v>CORAL</v>
          </cell>
          <cell r="CY18" t="str">
            <v>Firm</v>
          </cell>
          <cell r="CZ18">
            <v>26701</v>
          </cell>
          <cell r="DA18">
            <v>694831</v>
          </cell>
          <cell r="DC18">
            <v>211180</v>
          </cell>
          <cell r="DD18">
            <v>906011</v>
          </cell>
        </row>
        <row r="19">
          <cell r="AE19">
            <v>11</v>
          </cell>
          <cell r="AF19" t="str">
            <v>DUKE</v>
          </cell>
          <cell r="AG19" t="str">
            <v>Firm</v>
          </cell>
          <cell r="AL19">
            <v>0</v>
          </cell>
          <cell r="AO19">
            <v>11</v>
          </cell>
          <cell r="AP19" t="str">
            <v>DUKE</v>
          </cell>
          <cell r="AQ19" t="str">
            <v>Firm</v>
          </cell>
          <cell r="AV19">
            <v>0</v>
          </cell>
          <cell r="AY19">
            <v>11</v>
          </cell>
          <cell r="AZ19" t="str">
            <v>DUKE</v>
          </cell>
          <cell r="BA19" t="str">
            <v>Firm</v>
          </cell>
          <cell r="BF19">
            <v>0</v>
          </cell>
          <cell r="BI19">
            <v>11</v>
          </cell>
          <cell r="BJ19" t="str">
            <v>DUKE</v>
          </cell>
          <cell r="BK19" t="str">
            <v>Firm</v>
          </cell>
          <cell r="BP19">
            <v>0</v>
          </cell>
          <cell r="CW19">
            <v>11</v>
          </cell>
          <cell r="CX19" t="str">
            <v>DUKE</v>
          </cell>
          <cell r="CY19" t="str">
            <v>Firm</v>
          </cell>
          <cell r="DD19">
            <v>0</v>
          </cell>
        </row>
        <row r="20">
          <cell r="AE20">
            <v>12</v>
          </cell>
          <cell r="AF20" t="str">
            <v>ENRON</v>
          </cell>
          <cell r="AG20" t="str">
            <v>Firm</v>
          </cell>
          <cell r="AL20">
            <v>0</v>
          </cell>
          <cell r="AO20">
            <v>12</v>
          </cell>
          <cell r="AP20" t="str">
            <v>ENRON</v>
          </cell>
          <cell r="AQ20" t="str">
            <v>Firm</v>
          </cell>
          <cell r="AV20">
            <v>0</v>
          </cell>
          <cell r="AY20">
            <v>12</v>
          </cell>
          <cell r="AZ20" t="str">
            <v>ENRON</v>
          </cell>
          <cell r="BA20" t="str">
            <v>Firm</v>
          </cell>
          <cell r="BF20">
            <v>0</v>
          </cell>
          <cell r="BI20">
            <v>12</v>
          </cell>
          <cell r="BJ20" t="str">
            <v>ENRON</v>
          </cell>
          <cell r="BK20" t="str">
            <v>Firm</v>
          </cell>
          <cell r="BP20">
            <v>0</v>
          </cell>
          <cell r="CW20">
            <v>12</v>
          </cell>
          <cell r="CX20" t="str">
            <v>ENRON</v>
          </cell>
          <cell r="CY20" t="str">
            <v>Firm</v>
          </cell>
          <cell r="DD20">
            <v>0</v>
          </cell>
        </row>
        <row r="21">
          <cell r="AE21">
            <v>13</v>
          </cell>
          <cell r="AF21" t="str">
            <v>IDA</v>
          </cell>
          <cell r="AG21" t="str">
            <v>Firm</v>
          </cell>
          <cell r="AH21">
            <v>25</v>
          </cell>
          <cell r="AI21">
            <v>1068</v>
          </cell>
          <cell r="AK21">
            <v>-343</v>
          </cell>
          <cell r="AL21">
            <v>725</v>
          </cell>
          <cell r="AO21">
            <v>13</v>
          </cell>
          <cell r="AP21" t="str">
            <v>IDA</v>
          </cell>
          <cell r="AQ21" t="str">
            <v>Firm</v>
          </cell>
          <cell r="AV21">
            <v>0</v>
          </cell>
          <cell r="AY21">
            <v>13</v>
          </cell>
          <cell r="AZ21" t="str">
            <v>IDA</v>
          </cell>
          <cell r="BA21" t="str">
            <v>Firm</v>
          </cell>
          <cell r="BF21">
            <v>0</v>
          </cell>
          <cell r="BI21">
            <v>13</v>
          </cell>
          <cell r="BJ21" t="str">
            <v>IDA</v>
          </cell>
          <cell r="BK21" t="str">
            <v>Firm</v>
          </cell>
          <cell r="BP21">
            <v>0</v>
          </cell>
          <cell r="CW21">
            <v>13</v>
          </cell>
          <cell r="CX21" t="str">
            <v>IDA</v>
          </cell>
          <cell r="CY21" t="str">
            <v>Firm</v>
          </cell>
          <cell r="DD21">
            <v>0</v>
          </cell>
        </row>
        <row r="22">
          <cell r="AE22">
            <v>14</v>
          </cell>
          <cell r="AF22" t="str">
            <v>IID</v>
          </cell>
          <cell r="AG22" t="str">
            <v>Firm</v>
          </cell>
          <cell r="AL22">
            <v>0</v>
          </cell>
          <cell r="AO22">
            <v>14</v>
          </cell>
          <cell r="AP22" t="str">
            <v>IID</v>
          </cell>
          <cell r="AQ22" t="str">
            <v>Firm</v>
          </cell>
          <cell r="AR22">
            <v>2400</v>
          </cell>
          <cell r="AS22">
            <v>74405</v>
          </cell>
          <cell r="AU22">
            <v>62395</v>
          </cell>
          <cell r="AV22">
            <v>136800</v>
          </cell>
          <cell r="AY22">
            <v>14</v>
          </cell>
          <cell r="AZ22" t="str">
            <v>IID</v>
          </cell>
          <cell r="BA22" t="str">
            <v>Firm</v>
          </cell>
          <cell r="BF22">
            <v>0</v>
          </cell>
          <cell r="BI22">
            <v>14</v>
          </cell>
          <cell r="BJ22" t="str">
            <v>IID</v>
          </cell>
          <cell r="BK22" t="str">
            <v>Firm</v>
          </cell>
          <cell r="BL22">
            <v>6800</v>
          </cell>
          <cell r="BM22">
            <v>364514</v>
          </cell>
          <cell r="BO22">
            <v>93418</v>
          </cell>
          <cell r="BP22">
            <v>457932</v>
          </cell>
          <cell r="CW22">
            <v>14</v>
          </cell>
          <cell r="CX22" t="str">
            <v>IID</v>
          </cell>
          <cell r="CY22" t="str">
            <v>Firm</v>
          </cell>
          <cell r="DD22">
            <v>0</v>
          </cell>
        </row>
        <row r="23">
          <cell r="AE23">
            <v>15</v>
          </cell>
          <cell r="AF23" t="str">
            <v>LADWP</v>
          </cell>
          <cell r="AG23" t="str">
            <v>Firm</v>
          </cell>
          <cell r="AL23">
            <v>0</v>
          </cell>
          <cell r="AO23">
            <v>15</v>
          </cell>
          <cell r="AP23" t="str">
            <v>LADWP</v>
          </cell>
          <cell r="AQ23" t="str">
            <v>Firm</v>
          </cell>
          <cell r="AR23">
            <v>1400</v>
          </cell>
          <cell r="AS23">
            <v>37519</v>
          </cell>
          <cell r="AU23">
            <v>12379</v>
          </cell>
          <cell r="AV23">
            <v>49898</v>
          </cell>
          <cell r="AY23">
            <v>15</v>
          </cell>
          <cell r="AZ23" t="str">
            <v>LADWP</v>
          </cell>
          <cell r="BA23" t="str">
            <v>Firm</v>
          </cell>
          <cell r="BB23">
            <v>400</v>
          </cell>
          <cell r="BC23">
            <v>3050</v>
          </cell>
          <cell r="BE23">
            <v>3250</v>
          </cell>
          <cell r="BF23">
            <v>6300</v>
          </cell>
          <cell r="BI23">
            <v>15</v>
          </cell>
          <cell r="BJ23" t="str">
            <v>LADWP</v>
          </cell>
          <cell r="BK23" t="str">
            <v>Firm</v>
          </cell>
          <cell r="BP23">
            <v>0</v>
          </cell>
          <cell r="CW23">
            <v>15</v>
          </cell>
          <cell r="CX23" t="str">
            <v>LADWP</v>
          </cell>
          <cell r="CY23" t="str">
            <v>Firm</v>
          </cell>
          <cell r="DD23">
            <v>0</v>
          </cell>
        </row>
        <row r="24">
          <cell r="AE24">
            <v>16</v>
          </cell>
          <cell r="AF24" t="str">
            <v>MIECO</v>
          </cell>
          <cell r="AG24" t="str">
            <v>Firm</v>
          </cell>
          <cell r="AL24">
            <v>0</v>
          </cell>
          <cell r="AO24">
            <v>16</v>
          </cell>
          <cell r="AP24" t="str">
            <v>MIECO</v>
          </cell>
          <cell r="AQ24" t="str">
            <v>Firm</v>
          </cell>
          <cell r="AR24">
            <v>400</v>
          </cell>
          <cell r="AS24">
            <v>14167</v>
          </cell>
          <cell r="AU24">
            <v>1933</v>
          </cell>
          <cell r="AV24">
            <v>16100</v>
          </cell>
          <cell r="AY24">
            <v>16</v>
          </cell>
          <cell r="AZ24" t="str">
            <v>MIECO</v>
          </cell>
          <cell r="BA24" t="str">
            <v>Firm</v>
          </cell>
          <cell r="BB24">
            <v>200</v>
          </cell>
          <cell r="BC24">
            <v>3674</v>
          </cell>
          <cell r="BE24">
            <v>3026</v>
          </cell>
          <cell r="BF24">
            <v>6700</v>
          </cell>
          <cell r="BI24">
            <v>16</v>
          </cell>
          <cell r="BJ24" t="str">
            <v>MIECO</v>
          </cell>
          <cell r="BK24" t="str">
            <v>Firm</v>
          </cell>
          <cell r="BL24">
            <v>600</v>
          </cell>
          <cell r="BM24">
            <v>9869</v>
          </cell>
          <cell r="BO24">
            <v>9731</v>
          </cell>
          <cell r="BP24">
            <v>19600</v>
          </cell>
          <cell r="CW24">
            <v>16</v>
          </cell>
          <cell r="CX24" t="str">
            <v>MIECO</v>
          </cell>
          <cell r="CY24" t="str">
            <v>Firm</v>
          </cell>
          <cell r="CZ24">
            <v>800</v>
          </cell>
          <cell r="DA24">
            <v>16621</v>
          </cell>
          <cell r="DC24">
            <v>4579</v>
          </cell>
          <cell r="DD24">
            <v>21200</v>
          </cell>
        </row>
        <row r="25">
          <cell r="AE25">
            <v>17</v>
          </cell>
          <cell r="AF25" t="str">
            <v>MIRANT</v>
          </cell>
          <cell r="AG25" t="str">
            <v>Firm</v>
          </cell>
          <cell r="AH25">
            <v>900</v>
          </cell>
          <cell r="AI25">
            <v>39451</v>
          </cell>
          <cell r="AK25">
            <v>949</v>
          </cell>
          <cell r="AL25">
            <v>40400</v>
          </cell>
          <cell r="AO25">
            <v>17</v>
          </cell>
          <cell r="AP25" t="str">
            <v>MIRANT</v>
          </cell>
          <cell r="AQ25" t="str">
            <v>Firm</v>
          </cell>
          <cell r="AR25">
            <v>2945</v>
          </cell>
          <cell r="AS25">
            <v>66567</v>
          </cell>
          <cell r="AU25">
            <v>30898</v>
          </cell>
          <cell r="AV25">
            <v>97465</v>
          </cell>
          <cell r="AY25">
            <v>17</v>
          </cell>
          <cell r="AZ25" t="str">
            <v>MIRANT</v>
          </cell>
          <cell r="BA25" t="str">
            <v>Firm</v>
          </cell>
          <cell r="BB25">
            <v>490</v>
          </cell>
          <cell r="BC25">
            <v>6976</v>
          </cell>
          <cell r="BE25">
            <v>1569</v>
          </cell>
          <cell r="BF25">
            <v>8545</v>
          </cell>
          <cell r="BI25">
            <v>17</v>
          </cell>
          <cell r="BJ25" t="str">
            <v>MIRANT</v>
          </cell>
          <cell r="BK25" t="str">
            <v>Firm</v>
          </cell>
          <cell r="BP25">
            <v>0</v>
          </cell>
          <cell r="CW25">
            <v>17</v>
          </cell>
          <cell r="CX25" t="str">
            <v>MIRANT</v>
          </cell>
          <cell r="CY25" t="str">
            <v>Firm</v>
          </cell>
          <cell r="DD25">
            <v>0</v>
          </cell>
        </row>
        <row r="26">
          <cell r="AE26">
            <v>18</v>
          </cell>
          <cell r="AF26" t="str">
            <v>MORGAN</v>
          </cell>
          <cell r="AG26" t="str">
            <v>Firm</v>
          </cell>
          <cell r="AH26">
            <v>24626</v>
          </cell>
          <cell r="AI26">
            <v>842089</v>
          </cell>
          <cell r="AK26">
            <v>84346</v>
          </cell>
          <cell r="AL26">
            <v>926435</v>
          </cell>
          <cell r="AO26">
            <v>18</v>
          </cell>
          <cell r="AP26" t="str">
            <v>MORGAN</v>
          </cell>
          <cell r="AQ26" t="str">
            <v>Firm</v>
          </cell>
          <cell r="AR26">
            <v>28520</v>
          </cell>
          <cell r="AS26">
            <v>899969</v>
          </cell>
          <cell r="AU26">
            <v>103071</v>
          </cell>
          <cell r="AV26">
            <v>1003040</v>
          </cell>
          <cell r="AY26">
            <v>18</v>
          </cell>
          <cell r="AZ26" t="str">
            <v>MORGAN</v>
          </cell>
          <cell r="BA26" t="str">
            <v>Firm</v>
          </cell>
          <cell r="BB26">
            <v>32456</v>
          </cell>
          <cell r="BC26">
            <v>1124794</v>
          </cell>
          <cell r="BE26">
            <v>162968</v>
          </cell>
          <cell r="BF26">
            <v>1287762</v>
          </cell>
          <cell r="BI26">
            <v>18</v>
          </cell>
          <cell r="BJ26" t="str">
            <v>MORGAN</v>
          </cell>
          <cell r="BK26" t="str">
            <v>Firm</v>
          </cell>
          <cell r="BL26">
            <v>29905</v>
          </cell>
          <cell r="BM26">
            <v>1077144</v>
          </cell>
          <cell r="BO26">
            <v>384162</v>
          </cell>
          <cell r="BP26">
            <v>1461306</v>
          </cell>
          <cell r="CW26">
            <v>18</v>
          </cell>
          <cell r="CX26" t="str">
            <v>MORGAN</v>
          </cell>
          <cell r="CY26" t="str">
            <v>Firm</v>
          </cell>
          <cell r="CZ26">
            <v>9651</v>
          </cell>
          <cell r="DA26">
            <v>301540</v>
          </cell>
          <cell r="DC26">
            <v>39646</v>
          </cell>
          <cell r="DD26">
            <v>341186</v>
          </cell>
        </row>
        <row r="27">
          <cell r="AE27">
            <v>19</v>
          </cell>
          <cell r="AF27" t="str">
            <v>PACIFICORP</v>
          </cell>
          <cell r="AG27" t="str">
            <v>Firm</v>
          </cell>
          <cell r="AL27">
            <v>0</v>
          </cell>
          <cell r="AO27">
            <v>19</v>
          </cell>
          <cell r="AP27" t="str">
            <v>PACIFICORP</v>
          </cell>
          <cell r="AQ27" t="str">
            <v>Firm</v>
          </cell>
          <cell r="AV27">
            <v>0</v>
          </cell>
          <cell r="AY27">
            <v>19</v>
          </cell>
          <cell r="AZ27" t="str">
            <v>PACIFICORP</v>
          </cell>
          <cell r="BA27" t="str">
            <v>Firm</v>
          </cell>
          <cell r="BF27">
            <v>0</v>
          </cell>
          <cell r="BI27">
            <v>19</v>
          </cell>
          <cell r="BJ27" t="str">
            <v>PACIFICORP</v>
          </cell>
          <cell r="BK27" t="str">
            <v>Firm</v>
          </cell>
          <cell r="BP27">
            <v>0</v>
          </cell>
          <cell r="CW27">
            <v>19</v>
          </cell>
          <cell r="CX27" t="str">
            <v>PACIFICORP</v>
          </cell>
          <cell r="CY27" t="str">
            <v>Firm</v>
          </cell>
          <cell r="CZ27">
            <v>800</v>
          </cell>
          <cell r="DA27">
            <v>22869</v>
          </cell>
          <cell r="DC27">
            <v>3431</v>
          </cell>
          <cell r="DD27">
            <v>26300</v>
          </cell>
        </row>
        <row r="28">
          <cell r="AE28">
            <v>20</v>
          </cell>
          <cell r="AF28" t="str">
            <v>PINWEST</v>
          </cell>
          <cell r="AG28" t="str">
            <v>Firm</v>
          </cell>
          <cell r="AH28">
            <v>25</v>
          </cell>
          <cell r="AI28">
            <v>1068</v>
          </cell>
          <cell r="AK28">
            <v>-368</v>
          </cell>
          <cell r="AL28">
            <v>700</v>
          </cell>
          <cell r="AO28">
            <v>20</v>
          </cell>
          <cell r="AP28" t="str">
            <v>PINWEST</v>
          </cell>
          <cell r="AQ28" t="str">
            <v>Firm</v>
          </cell>
          <cell r="AV28">
            <v>0</v>
          </cell>
          <cell r="AY28">
            <v>20</v>
          </cell>
          <cell r="AZ28" t="str">
            <v>PINWEST</v>
          </cell>
          <cell r="BA28" t="str">
            <v>Firm</v>
          </cell>
          <cell r="BF28">
            <v>0</v>
          </cell>
          <cell r="BI28">
            <v>20</v>
          </cell>
          <cell r="BJ28" t="str">
            <v>PINWEST</v>
          </cell>
          <cell r="BK28" t="str">
            <v>Firm</v>
          </cell>
          <cell r="BP28">
            <v>0</v>
          </cell>
          <cell r="CW28">
            <v>20</v>
          </cell>
          <cell r="CX28" t="str">
            <v>PINWEST</v>
          </cell>
          <cell r="CY28" t="str">
            <v>Firm</v>
          </cell>
          <cell r="DD28">
            <v>0</v>
          </cell>
        </row>
        <row r="29">
          <cell r="AE29">
            <v>21</v>
          </cell>
          <cell r="AF29" t="str">
            <v>PNM</v>
          </cell>
          <cell r="AG29" t="str">
            <v>Firm</v>
          </cell>
          <cell r="AH29">
            <v>6865</v>
          </cell>
          <cell r="AI29">
            <v>285535</v>
          </cell>
          <cell r="AJ29">
            <v>34</v>
          </cell>
          <cell r="AK29">
            <v>3496</v>
          </cell>
          <cell r="AL29">
            <v>289065</v>
          </cell>
          <cell r="AO29">
            <v>21</v>
          </cell>
          <cell r="AP29" t="str">
            <v>PNM</v>
          </cell>
          <cell r="AQ29" t="str">
            <v>Firm</v>
          </cell>
          <cell r="AR29">
            <v>14375</v>
          </cell>
          <cell r="AS29">
            <v>632730</v>
          </cell>
          <cell r="AT29">
            <v>34</v>
          </cell>
          <cell r="AU29">
            <v>3052</v>
          </cell>
          <cell r="AV29">
            <v>635816</v>
          </cell>
          <cell r="AY29">
            <v>21</v>
          </cell>
          <cell r="AZ29" t="str">
            <v>PNM</v>
          </cell>
          <cell r="BA29" t="str">
            <v>Firm</v>
          </cell>
          <cell r="BB29">
            <v>16910</v>
          </cell>
          <cell r="BC29">
            <v>856450</v>
          </cell>
          <cell r="BE29">
            <v>5627</v>
          </cell>
          <cell r="BF29">
            <v>862077</v>
          </cell>
          <cell r="BI29">
            <v>21</v>
          </cell>
          <cell r="BJ29" t="str">
            <v>PNM</v>
          </cell>
          <cell r="BK29" t="str">
            <v>Firm</v>
          </cell>
          <cell r="BL29">
            <v>17862</v>
          </cell>
          <cell r="BM29">
            <v>1050258</v>
          </cell>
          <cell r="BN29">
            <v>52</v>
          </cell>
          <cell r="BO29">
            <v>17709</v>
          </cell>
          <cell r="BP29">
            <v>1068019</v>
          </cell>
          <cell r="CW29">
            <v>21</v>
          </cell>
          <cell r="CX29" t="str">
            <v>PNM</v>
          </cell>
          <cell r="CY29" t="str">
            <v>Firm</v>
          </cell>
          <cell r="CZ29">
            <v>7640</v>
          </cell>
          <cell r="DA29">
            <v>252175</v>
          </cell>
          <cell r="DC29">
            <v>5590</v>
          </cell>
          <cell r="DD29">
            <v>257765</v>
          </cell>
        </row>
        <row r="30">
          <cell r="AE30">
            <v>22</v>
          </cell>
          <cell r="AF30" t="str">
            <v>POWERX</v>
          </cell>
          <cell r="AG30" t="str">
            <v>Firm</v>
          </cell>
          <cell r="AH30">
            <v>1325</v>
          </cell>
          <cell r="AI30">
            <v>26868</v>
          </cell>
          <cell r="AK30">
            <v>107</v>
          </cell>
          <cell r="AL30">
            <v>26975</v>
          </cell>
          <cell r="AO30">
            <v>22</v>
          </cell>
          <cell r="AP30" t="str">
            <v>POWERX</v>
          </cell>
          <cell r="AQ30" t="str">
            <v>Firm</v>
          </cell>
          <cell r="AR30">
            <v>2369</v>
          </cell>
          <cell r="AS30">
            <v>53001</v>
          </cell>
          <cell r="AU30">
            <v>-14305</v>
          </cell>
          <cell r="AV30">
            <v>38696</v>
          </cell>
          <cell r="AY30">
            <v>22</v>
          </cell>
          <cell r="AZ30" t="str">
            <v>POWERX</v>
          </cell>
          <cell r="BA30" t="str">
            <v>Firm</v>
          </cell>
          <cell r="BB30">
            <v>255</v>
          </cell>
          <cell r="BC30">
            <v>5892</v>
          </cell>
          <cell r="BE30">
            <v>-2592</v>
          </cell>
          <cell r="BF30">
            <v>3300</v>
          </cell>
          <cell r="BI30">
            <v>22</v>
          </cell>
          <cell r="BJ30" t="str">
            <v>POWERX</v>
          </cell>
          <cell r="BK30" t="str">
            <v>Firm</v>
          </cell>
          <cell r="BL30">
            <v>495</v>
          </cell>
          <cell r="BM30">
            <v>14070</v>
          </cell>
          <cell r="BO30">
            <v>-1330</v>
          </cell>
          <cell r="BP30">
            <v>12740</v>
          </cell>
          <cell r="CW30">
            <v>22</v>
          </cell>
          <cell r="CX30" t="str">
            <v>POWERX</v>
          </cell>
          <cell r="CY30" t="str">
            <v>Firm</v>
          </cell>
          <cell r="CZ30">
            <v>2694</v>
          </cell>
          <cell r="DA30">
            <v>51433</v>
          </cell>
          <cell r="DC30">
            <v>12206</v>
          </cell>
          <cell r="DD30">
            <v>63639</v>
          </cell>
        </row>
        <row r="31">
          <cell r="AE31">
            <v>23</v>
          </cell>
          <cell r="AF31" t="str">
            <v>PPM</v>
          </cell>
          <cell r="AG31" t="str">
            <v>Firm</v>
          </cell>
          <cell r="AL31">
            <v>0</v>
          </cell>
          <cell r="AO31">
            <v>23</v>
          </cell>
          <cell r="AP31" t="str">
            <v>PPM</v>
          </cell>
          <cell r="AQ31" t="str">
            <v>Firm</v>
          </cell>
          <cell r="AV31">
            <v>0</v>
          </cell>
          <cell r="AY31">
            <v>23</v>
          </cell>
          <cell r="AZ31" t="str">
            <v>PPM</v>
          </cell>
          <cell r="BA31" t="str">
            <v>Firm</v>
          </cell>
          <cell r="BF31">
            <v>0</v>
          </cell>
          <cell r="BI31">
            <v>23</v>
          </cell>
          <cell r="BJ31" t="str">
            <v>PPM</v>
          </cell>
          <cell r="BK31" t="str">
            <v>Firm</v>
          </cell>
          <cell r="BP31">
            <v>0</v>
          </cell>
          <cell r="CW31">
            <v>23</v>
          </cell>
          <cell r="CX31" t="str">
            <v>PPM</v>
          </cell>
          <cell r="CY31" t="str">
            <v>Firm</v>
          </cell>
          <cell r="DD31">
            <v>0</v>
          </cell>
        </row>
        <row r="32">
          <cell r="AE32">
            <v>24</v>
          </cell>
          <cell r="AF32" t="str">
            <v>PSCO</v>
          </cell>
          <cell r="AG32" t="str">
            <v>Firm</v>
          </cell>
          <cell r="AH32">
            <v>6126</v>
          </cell>
          <cell r="AI32">
            <v>246141</v>
          </cell>
          <cell r="AK32">
            <v>4861</v>
          </cell>
          <cell r="AL32">
            <v>251002</v>
          </cell>
          <cell r="AO32">
            <v>24</v>
          </cell>
          <cell r="AP32" t="str">
            <v>PSCO</v>
          </cell>
          <cell r="AQ32" t="str">
            <v>Firm</v>
          </cell>
          <cell r="AR32">
            <v>1281</v>
          </cell>
          <cell r="AS32">
            <v>58120</v>
          </cell>
          <cell r="AU32">
            <v>5280</v>
          </cell>
          <cell r="AV32">
            <v>63400</v>
          </cell>
          <cell r="AY32">
            <v>24</v>
          </cell>
          <cell r="AZ32" t="str">
            <v>PSCO</v>
          </cell>
          <cell r="BA32" t="str">
            <v>Firm</v>
          </cell>
          <cell r="BB32">
            <v>1800</v>
          </cell>
          <cell r="BC32">
            <v>53200</v>
          </cell>
          <cell r="BE32">
            <v>3500</v>
          </cell>
          <cell r="BF32">
            <v>56700</v>
          </cell>
          <cell r="BI32">
            <v>24</v>
          </cell>
          <cell r="BJ32" t="str">
            <v>PSCO</v>
          </cell>
          <cell r="BK32" t="str">
            <v>Firm</v>
          </cell>
          <cell r="BL32">
            <v>852</v>
          </cell>
          <cell r="BM32">
            <v>36266</v>
          </cell>
          <cell r="BO32">
            <v>3421</v>
          </cell>
          <cell r="BP32">
            <v>39687</v>
          </cell>
          <cell r="CW32">
            <v>24</v>
          </cell>
          <cell r="CX32" t="str">
            <v>PSCO</v>
          </cell>
          <cell r="CY32" t="str">
            <v>Firm</v>
          </cell>
          <cell r="CZ32">
            <v>1600</v>
          </cell>
          <cell r="DA32">
            <v>50571</v>
          </cell>
          <cell r="DC32">
            <v>7729</v>
          </cell>
          <cell r="DD32">
            <v>58300</v>
          </cell>
        </row>
        <row r="33">
          <cell r="AE33">
            <v>25</v>
          </cell>
          <cell r="AF33" t="str">
            <v>SCE</v>
          </cell>
          <cell r="AG33" t="str">
            <v>Firm</v>
          </cell>
          <cell r="AH33">
            <v>340</v>
          </cell>
          <cell r="AI33">
            <v>11186</v>
          </cell>
          <cell r="AK33">
            <v>4824</v>
          </cell>
          <cell r="AL33">
            <v>16010</v>
          </cell>
          <cell r="AO33">
            <v>25</v>
          </cell>
          <cell r="AP33" t="str">
            <v>SCE</v>
          </cell>
          <cell r="AQ33" t="str">
            <v>Firm</v>
          </cell>
          <cell r="AR33">
            <v>805</v>
          </cell>
          <cell r="AS33">
            <v>24656</v>
          </cell>
          <cell r="AU33">
            <v>9654</v>
          </cell>
          <cell r="AV33">
            <v>34310</v>
          </cell>
          <cell r="AY33">
            <v>25</v>
          </cell>
          <cell r="AZ33" t="str">
            <v>SCE</v>
          </cell>
          <cell r="BA33" t="str">
            <v>Firm</v>
          </cell>
          <cell r="BB33">
            <v>50</v>
          </cell>
          <cell r="BC33">
            <v>2207</v>
          </cell>
          <cell r="BE33">
            <v>293</v>
          </cell>
          <cell r="BF33">
            <v>2500</v>
          </cell>
          <cell r="BI33">
            <v>25</v>
          </cell>
          <cell r="BJ33" t="str">
            <v>SCE</v>
          </cell>
          <cell r="BK33" t="str">
            <v>Firm</v>
          </cell>
          <cell r="BL33">
            <v>60</v>
          </cell>
          <cell r="BM33">
            <v>2831</v>
          </cell>
          <cell r="BO33">
            <v>649</v>
          </cell>
          <cell r="BP33">
            <v>3480</v>
          </cell>
          <cell r="CW33">
            <v>25</v>
          </cell>
          <cell r="CX33" t="str">
            <v>SCE</v>
          </cell>
          <cell r="CY33" t="str">
            <v>Firm</v>
          </cell>
          <cell r="DD33">
            <v>0</v>
          </cell>
        </row>
        <row r="34">
          <cell r="AE34">
            <v>26</v>
          </cell>
          <cell r="AF34" t="str">
            <v>SDGE</v>
          </cell>
          <cell r="AG34" t="str">
            <v>Firm</v>
          </cell>
          <cell r="AH34">
            <v>1030</v>
          </cell>
          <cell r="AI34">
            <v>25872</v>
          </cell>
          <cell r="AK34">
            <v>9198</v>
          </cell>
          <cell r="AL34">
            <v>35070</v>
          </cell>
          <cell r="AO34">
            <v>26</v>
          </cell>
          <cell r="AP34" t="str">
            <v>SDGE</v>
          </cell>
          <cell r="AQ34" t="str">
            <v>Firm</v>
          </cell>
          <cell r="AR34">
            <v>665</v>
          </cell>
          <cell r="AS34">
            <v>9717</v>
          </cell>
          <cell r="AU34">
            <v>10134</v>
          </cell>
          <cell r="AV34">
            <v>19851</v>
          </cell>
          <cell r="AY34">
            <v>26</v>
          </cell>
          <cell r="AZ34" t="str">
            <v>SDGE</v>
          </cell>
          <cell r="BA34" t="str">
            <v>Firm</v>
          </cell>
          <cell r="BB34">
            <v>1680</v>
          </cell>
          <cell r="BC34">
            <v>48827</v>
          </cell>
          <cell r="BE34">
            <v>15411</v>
          </cell>
          <cell r="BF34">
            <v>64238</v>
          </cell>
          <cell r="BI34">
            <v>26</v>
          </cell>
          <cell r="BJ34" t="str">
            <v>SDGE</v>
          </cell>
          <cell r="BK34" t="str">
            <v>Firm</v>
          </cell>
          <cell r="BL34">
            <v>25</v>
          </cell>
          <cell r="BM34">
            <v>621</v>
          </cell>
          <cell r="BO34">
            <v>542</v>
          </cell>
          <cell r="BP34">
            <v>1163</v>
          </cell>
          <cell r="CW34">
            <v>26</v>
          </cell>
          <cell r="CX34" t="str">
            <v>SDGE</v>
          </cell>
          <cell r="CY34" t="str">
            <v>Firm</v>
          </cell>
          <cell r="CZ34">
            <v>810</v>
          </cell>
          <cell r="DA34">
            <v>21116</v>
          </cell>
          <cell r="DC34">
            <v>3404</v>
          </cell>
          <cell r="DD34">
            <v>24520</v>
          </cell>
        </row>
        <row r="35">
          <cell r="AE35">
            <v>27</v>
          </cell>
          <cell r="AF35" t="str">
            <v>SEMPRA</v>
          </cell>
          <cell r="AG35" t="str">
            <v>Firm</v>
          </cell>
          <cell r="AH35">
            <v>11127</v>
          </cell>
          <cell r="AI35">
            <v>247708</v>
          </cell>
          <cell r="AK35">
            <v>83915</v>
          </cell>
          <cell r="AL35">
            <v>331623</v>
          </cell>
          <cell r="AO35">
            <v>27</v>
          </cell>
          <cell r="AP35" t="str">
            <v>SEMPRA</v>
          </cell>
          <cell r="AQ35" t="str">
            <v>Firm</v>
          </cell>
          <cell r="AR35">
            <v>10706</v>
          </cell>
          <cell r="AS35">
            <v>181763</v>
          </cell>
          <cell r="AU35">
            <v>79300</v>
          </cell>
          <cell r="AV35">
            <v>261063</v>
          </cell>
          <cell r="AY35">
            <v>27</v>
          </cell>
          <cell r="AZ35" t="str">
            <v>SEMPRA</v>
          </cell>
          <cell r="BA35" t="str">
            <v>Firm</v>
          </cell>
          <cell r="BB35">
            <v>10580</v>
          </cell>
          <cell r="BC35">
            <v>314308</v>
          </cell>
          <cell r="BE35">
            <v>20532</v>
          </cell>
          <cell r="BF35">
            <v>334840</v>
          </cell>
          <cell r="BI35">
            <v>27</v>
          </cell>
          <cell r="BJ35" t="str">
            <v>SEMPRA</v>
          </cell>
          <cell r="BK35" t="str">
            <v>Firm</v>
          </cell>
          <cell r="BL35">
            <v>3867</v>
          </cell>
          <cell r="BM35">
            <v>106183</v>
          </cell>
          <cell r="BO35">
            <v>43611</v>
          </cell>
          <cell r="BP35">
            <v>149794</v>
          </cell>
          <cell r="CW35">
            <v>27</v>
          </cell>
          <cell r="CX35" t="str">
            <v>SEMPRA</v>
          </cell>
          <cell r="CY35" t="str">
            <v>Firm</v>
          </cell>
          <cell r="CZ35">
            <v>3074</v>
          </cell>
          <cell r="DA35">
            <v>52575</v>
          </cell>
          <cell r="DC35">
            <v>30481</v>
          </cell>
          <cell r="DD35">
            <v>83056</v>
          </cell>
        </row>
        <row r="36">
          <cell r="AE36">
            <v>28</v>
          </cell>
          <cell r="AF36" t="str">
            <v>SPS</v>
          </cell>
          <cell r="AG36" t="str">
            <v>Firm</v>
          </cell>
          <cell r="AL36">
            <v>0</v>
          </cell>
          <cell r="AO36">
            <v>28</v>
          </cell>
          <cell r="AP36" t="str">
            <v>SPS</v>
          </cell>
          <cell r="AQ36" t="str">
            <v>Firm</v>
          </cell>
          <cell r="AV36">
            <v>0</v>
          </cell>
          <cell r="AY36">
            <v>28</v>
          </cell>
          <cell r="AZ36" t="str">
            <v>SPS</v>
          </cell>
          <cell r="BA36" t="str">
            <v>Firm</v>
          </cell>
          <cell r="BB36">
            <v>50</v>
          </cell>
          <cell r="BC36">
            <v>1281</v>
          </cell>
          <cell r="BE36">
            <v>619</v>
          </cell>
          <cell r="BF36">
            <v>1900</v>
          </cell>
          <cell r="BI36">
            <v>28</v>
          </cell>
          <cell r="BJ36" t="str">
            <v>SPS</v>
          </cell>
          <cell r="BK36" t="str">
            <v>Firm</v>
          </cell>
          <cell r="BP36">
            <v>0</v>
          </cell>
          <cell r="CW36">
            <v>28</v>
          </cell>
          <cell r="CX36" t="str">
            <v>SPS</v>
          </cell>
          <cell r="CY36" t="str">
            <v>Firm</v>
          </cell>
          <cell r="CZ36">
            <v>800</v>
          </cell>
          <cell r="DA36">
            <v>26869</v>
          </cell>
          <cell r="DC36">
            <v>3931</v>
          </cell>
          <cell r="DD36">
            <v>30800</v>
          </cell>
        </row>
        <row r="37">
          <cell r="AE37">
            <v>29</v>
          </cell>
          <cell r="AF37" t="str">
            <v>SRP</v>
          </cell>
          <cell r="AG37" t="str">
            <v>Firm</v>
          </cell>
          <cell r="AL37">
            <v>0</v>
          </cell>
          <cell r="AO37">
            <v>29</v>
          </cell>
          <cell r="AP37" t="str">
            <v>SRP</v>
          </cell>
          <cell r="AQ37" t="str">
            <v>Firm</v>
          </cell>
          <cell r="AR37">
            <v>4850</v>
          </cell>
          <cell r="AS37">
            <v>179308</v>
          </cell>
          <cell r="AU37">
            <v>37580</v>
          </cell>
          <cell r="AV37">
            <v>216888</v>
          </cell>
          <cell r="AY37">
            <v>29</v>
          </cell>
          <cell r="AZ37" t="str">
            <v>SRP</v>
          </cell>
          <cell r="BA37" t="str">
            <v>Firm</v>
          </cell>
          <cell r="BB37">
            <v>11800</v>
          </cell>
          <cell r="BC37">
            <v>320739</v>
          </cell>
          <cell r="BE37">
            <v>109889</v>
          </cell>
          <cell r="BF37">
            <v>430628</v>
          </cell>
          <cell r="BI37">
            <v>29</v>
          </cell>
          <cell r="BJ37" t="str">
            <v>SRP</v>
          </cell>
          <cell r="BK37" t="str">
            <v>Firm</v>
          </cell>
          <cell r="BL37">
            <v>4450</v>
          </cell>
          <cell r="BM37">
            <v>182677</v>
          </cell>
          <cell r="BO37">
            <v>77447</v>
          </cell>
          <cell r="BP37">
            <v>260124</v>
          </cell>
          <cell r="CW37">
            <v>29</v>
          </cell>
          <cell r="CX37" t="str">
            <v>SRP</v>
          </cell>
          <cell r="CY37" t="str">
            <v>Firm</v>
          </cell>
          <cell r="CZ37">
            <v>2100</v>
          </cell>
          <cell r="DA37">
            <v>68315</v>
          </cell>
          <cell r="DC37">
            <v>7955</v>
          </cell>
          <cell r="DD37">
            <v>76270</v>
          </cell>
        </row>
        <row r="38">
          <cell r="AE38">
            <v>30</v>
          </cell>
          <cell r="AF38" t="str">
            <v>TRANSALTA</v>
          </cell>
          <cell r="AG38" t="str">
            <v>Firm</v>
          </cell>
          <cell r="AL38">
            <v>0</v>
          </cell>
          <cell r="AO38">
            <v>30</v>
          </cell>
          <cell r="AP38" t="str">
            <v>TRANSALTA</v>
          </cell>
          <cell r="AQ38" t="str">
            <v>Firm</v>
          </cell>
          <cell r="AV38">
            <v>0</v>
          </cell>
          <cell r="AY38">
            <v>30</v>
          </cell>
          <cell r="AZ38" t="str">
            <v>TRANSALTA</v>
          </cell>
          <cell r="BA38" t="str">
            <v>Firm</v>
          </cell>
          <cell r="BF38">
            <v>0</v>
          </cell>
          <cell r="BI38">
            <v>30</v>
          </cell>
          <cell r="BJ38" t="str">
            <v>TRANSALTA</v>
          </cell>
          <cell r="BK38" t="str">
            <v>Firm</v>
          </cell>
          <cell r="BP38">
            <v>0</v>
          </cell>
          <cell r="CW38">
            <v>30</v>
          </cell>
          <cell r="CX38" t="str">
            <v>TRANSALTA</v>
          </cell>
          <cell r="CY38" t="str">
            <v>Firm</v>
          </cell>
          <cell r="CZ38">
            <v>1200</v>
          </cell>
          <cell r="DA38">
            <v>37346</v>
          </cell>
          <cell r="DC38">
            <v>8354</v>
          </cell>
          <cell r="DD38">
            <v>45700</v>
          </cell>
        </row>
        <row r="39">
          <cell r="AE39">
            <v>31</v>
          </cell>
          <cell r="AF39" t="str">
            <v>TRISTATE</v>
          </cell>
          <cell r="AG39" t="str">
            <v>Firm</v>
          </cell>
          <cell r="AL39">
            <v>0</v>
          </cell>
          <cell r="AO39">
            <v>31</v>
          </cell>
          <cell r="AP39" t="str">
            <v>TRISTATE</v>
          </cell>
          <cell r="AQ39" t="str">
            <v>Firm</v>
          </cell>
          <cell r="AR39">
            <v>6725</v>
          </cell>
          <cell r="AS39">
            <v>150088</v>
          </cell>
          <cell r="AT39">
            <v>20250</v>
          </cell>
          <cell r="AU39">
            <v>43585</v>
          </cell>
          <cell r="AV39">
            <v>213923</v>
          </cell>
          <cell r="AY39">
            <v>31</v>
          </cell>
          <cell r="AZ39" t="str">
            <v>TRISTATE</v>
          </cell>
          <cell r="BA39" t="str">
            <v>Firm</v>
          </cell>
          <cell r="BB39">
            <v>152</v>
          </cell>
          <cell r="BC39">
            <v>7258</v>
          </cell>
          <cell r="BE39">
            <v>683</v>
          </cell>
          <cell r="BF39">
            <v>7941</v>
          </cell>
          <cell r="BI39">
            <v>31</v>
          </cell>
          <cell r="BJ39" t="str">
            <v>TRISTATE</v>
          </cell>
          <cell r="BK39" t="str">
            <v>Firm</v>
          </cell>
          <cell r="BP39">
            <v>0</v>
          </cell>
          <cell r="CW39">
            <v>31</v>
          </cell>
          <cell r="CX39" t="str">
            <v>TRISTATE</v>
          </cell>
          <cell r="CY39" t="str">
            <v>Firm</v>
          </cell>
          <cell r="CZ39">
            <v>18085</v>
          </cell>
          <cell r="DA39">
            <v>504760</v>
          </cell>
          <cell r="DC39">
            <v>115806</v>
          </cell>
          <cell r="DD39">
            <v>620566</v>
          </cell>
        </row>
        <row r="40">
          <cell r="AE40">
            <v>32</v>
          </cell>
          <cell r="AF40" t="str">
            <v>WAPA</v>
          </cell>
          <cell r="AG40" t="str">
            <v>Firm</v>
          </cell>
          <cell r="AL40">
            <v>0</v>
          </cell>
          <cell r="AO40">
            <v>32</v>
          </cell>
          <cell r="AP40" t="str">
            <v>WAPA</v>
          </cell>
          <cell r="AQ40" t="str">
            <v>Firm</v>
          </cell>
          <cell r="AV40">
            <v>0</v>
          </cell>
          <cell r="AY40">
            <v>32</v>
          </cell>
          <cell r="AZ40" t="str">
            <v>WAPA</v>
          </cell>
          <cell r="BA40" t="str">
            <v>Firm</v>
          </cell>
          <cell r="BB40">
            <v>55</v>
          </cell>
          <cell r="BC40">
            <v>2759</v>
          </cell>
          <cell r="BE40">
            <v>71</v>
          </cell>
          <cell r="BF40">
            <v>2830</v>
          </cell>
          <cell r="BI40">
            <v>32</v>
          </cell>
          <cell r="BJ40" t="str">
            <v>WAPA</v>
          </cell>
          <cell r="BK40" t="str">
            <v>Firm</v>
          </cell>
          <cell r="BL40">
            <v>2358</v>
          </cell>
          <cell r="BM40">
            <v>93782</v>
          </cell>
          <cell r="BO40">
            <v>33442</v>
          </cell>
          <cell r="BP40">
            <v>127224</v>
          </cell>
          <cell r="CW40">
            <v>32</v>
          </cell>
          <cell r="CX40" t="str">
            <v>WAPA</v>
          </cell>
          <cell r="CY40" t="str">
            <v>Firm</v>
          </cell>
          <cell r="DD40">
            <v>0</v>
          </cell>
        </row>
        <row r="41">
          <cell r="AE41">
            <v>33</v>
          </cell>
          <cell r="AF41" t="str">
            <v>WILLIAMS</v>
          </cell>
          <cell r="AG41" t="str">
            <v>Firm</v>
          </cell>
          <cell r="AL41">
            <v>0</v>
          </cell>
          <cell r="AO41">
            <v>33</v>
          </cell>
          <cell r="AP41" t="str">
            <v>WILLIAMS</v>
          </cell>
          <cell r="AQ41" t="str">
            <v>Firm</v>
          </cell>
          <cell r="AV41">
            <v>0</v>
          </cell>
          <cell r="AY41">
            <v>33</v>
          </cell>
          <cell r="AZ41" t="str">
            <v>WILLIAMS</v>
          </cell>
          <cell r="BA41" t="str">
            <v>Firm</v>
          </cell>
          <cell r="BB41">
            <v>60</v>
          </cell>
          <cell r="BC41">
            <v>1382</v>
          </cell>
          <cell r="BE41">
            <v>358</v>
          </cell>
          <cell r="BF41">
            <v>1740</v>
          </cell>
          <cell r="BI41">
            <v>33</v>
          </cell>
          <cell r="BJ41" t="str">
            <v>WILLIAMS</v>
          </cell>
          <cell r="BK41" t="str">
            <v>Firm</v>
          </cell>
          <cell r="BP41">
            <v>0</v>
          </cell>
          <cell r="CW41">
            <v>33</v>
          </cell>
          <cell r="CX41" t="str">
            <v>WILLIAMS</v>
          </cell>
          <cell r="CY41" t="str">
            <v>Firm</v>
          </cell>
          <cell r="DD41">
            <v>0</v>
          </cell>
        </row>
        <row r="42">
          <cell r="AE42">
            <v>34</v>
          </cell>
          <cell r="AF42" t="str">
            <v>SUBTOTAL  FIRM</v>
          </cell>
          <cell r="AH42">
            <v>78275</v>
          </cell>
          <cell r="AI42">
            <v>2318768</v>
          </cell>
          <cell r="AJ42">
            <v>34</v>
          </cell>
          <cell r="AK42">
            <v>453241</v>
          </cell>
          <cell r="AL42">
            <v>2772043</v>
          </cell>
          <cell r="AO42">
            <v>34</v>
          </cell>
          <cell r="AP42" t="str">
            <v>SUBTOTAL  FIRM</v>
          </cell>
          <cell r="AR42">
            <v>160092</v>
          </cell>
          <cell r="AS42">
            <v>4449687</v>
          </cell>
          <cell r="AT42">
            <v>20284</v>
          </cell>
          <cell r="AU42">
            <v>1296825</v>
          </cell>
          <cell r="AV42">
            <v>5766796</v>
          </cell>
          <cell r="AY42">
            <v>34</v>
          </cell>
          <cell r="AZ42" t="str">
            <v>SUBTOTAL  FIRM</v>
          </cell>
          <cell r="BB42">
            <v>150333</v>
          </cell>
          <cell r="BC42">
            <v>5241213</v>
          </cell>
          <cell r="BD42">
            <v>0</v>
          </cell>
          <cell r="BE42">
            <v>903210</v>
          </cell>
          <cell r="BF42">
            <v>6144423</v>
          </cell>
          <cell r="BI42">
            <v>34</v>
          </cell>
          <cell r="BJ42" t="str">
            <v>SUBTOTAL  FIRM</v>
          </cell>
          <cell r="BL42">
            <v>133519</v>
          </cell>
          <cell r="BM42">
            <v>4939809</v>
          </cell>
          <cell r="BN42">
            <v>52</v>
          </cell>
          <cell r="BO42">
            <v>1601795</v>
          </cell>
          <cell r="BP42">
            <v>6541656</v>
          </cell>
          <cell r="CW42">
            <v>34</v>
          </cell>
          <cell r="CX42" t="str">
            <v>SUBTOTAL  FIRM</v>
          </cell>
          <cell r="CZ42">
            <v>134271</v>
          </cell>
          <cell r="DA42">
            <v>4073080</v>
          </cell>
          <cell r="DB42">
            <v>0</v>
          </cell>
          <cell r="DC42">
            <v>617198</v>
          </cell>
          <cell r="DD42">
            <v>4690278</v>
          </cell>
        </row>
        <row r="43">
          <cell r="AE43">
            <v>35</v>
          </cell>
          <cell r="AF43" t="str">
            <v>AEP</v>
          </cell>
          <cell r="AG43" t="str">
            <v>Non-Firm</v>
          </cell>
          <cell r="AL43">
            <v>0</v>
          </cell>
          <cell r="AO43">
            <v>35</v>
          </cell>
          <cell r="AP43" t="str">
            <v>AEP</v>
          </cell>
          <cell r="AQ43" t="str">
            <v>Non-Firm</v>
          </cell>
          <cell r="AV43">
            <v>0</v>
          </cell>
          <cell r="AY43">
            <v>35</v>
          </cell>
          <cell r="AZ43" t="str">
            <v>AEP</v>
          </cell>
          <cell r="BA43" t="str">
            <v>Non-Firm</v>
          </cell>
          <cell r="BF43">
            <v>0</v>
          </cell>
          <cell r="BI43">
            <v>35</v>
          </cell>
          <cell r="BJ43" t="str">
            <v>AEP</v>
          </cell>
          <cell r="BK43" t="str">
            <v>Non-Firm</v>
          </cell>
          <cell r="BP43">
            <v>0</v>
          </cell>
          <cell r="CW43">
            <v>35</v>
          </cell>
          <cell r="CX43" t="str">
            <v>AEP</v>
          </cell>
          <cell r="CY43" t="str">
            <v>Non-Firm</v>
          </cell>
          <cell r="DD43">
            <v>0</v>
          </cell>
        </row>
        <row r="44">
          <cell r="AE44">
            <v>36</v>
          </cell>
          <cell r="AF44" t="str">
            <v>AEPCO</v>
          </cell>
          <cell r="AG44" t="str">
            <v>Non-Firm</v>
          </cell>
          <cell r="AL44">
            <v>0</v>
          </cell>
          <cell r="AO44">
            <v>36</v>
          </cell>
          <cell r="AP44" t="str">
            <v>AEPCO</v>
          </cell>
          <cell r="AQ44" t="str">
            <v>Non-Firm</v>
          </cell>
          <cell r="AV44">
            <v>0</v>
          </cell>
          <cell r="AY44">
            <v>36</v>
          </cell>
          <cell r="AZ44" t="str">
            <v>AEPCO</v>
          </cell>
          <cell r="BA44" t="str">
            <v>Non-Firm</v>
          </cell>
          <cell r="BF44">
            <v>0</v>
          </cell>
          <cell r="BI44">
            <v>36</v>
          </cell>
          <cell r="BJ44" t="str">
            <v>AEPCO</v>
          </cell>
          <cell r="BK44" t="str">
            <v>Non-Firm</v>
          </cell>
          <cell r="BP44">
            <v>0</v>
          </cell>
          <cell r="CW44">
            <v>36</v>
          </cell>
          <cell r="CX44" t="str">
            <v>AEPCO</v>
          </cell>
          <cell r="CY44" t="str">
            <v>Non-Firm</v>
          </cell>
          <cell r="DD44">
            <v>0</v>
          </cell>
        </row>
        <row r="45">
          <cell r="AE45">
            <v>37</v>
          </cell>
          <cell r="AF45" t="str">
            <v>APS</v>
          </cell>
          <cell r="AG45" t="str">
            <v>Non-Firm</v>
          </cell>
          <cell r="AH45">
            <v>359</v>
          </cell>
          <cell r="AI45">
            <v>11201</v>
          </cell>
          <cell r="AK45">
            <v>2456</v>
          </cell>
          <cell r="AL45">
            <v>13657</v>
          </cell>
          <cell r="AO45">
            <v>37</v>
          </cell>
          <cell r="AP45" t="str">
            <v>APS</v>
          </cell>
          <cell r="AQ45" t="str">
            <v>Non-Firm</v>
          </cell>
          <cell r="AR45">
            <v>1002</v>
          </cell>
          <cell r="AS45">
            <v>23272</v>
          </cell>
          <cell r="AU45">
            <v>-2319</v>
          </cell>
          <cell r="AV45">
            <v>20953</v>
          </cell>
          <cell r="AY45">
            <v>37</v>
          </cell>
          <cell r="AZ45" t="str">
            <v>APS</v>
          </cell>
          <cell r="BA45" t="str">
            <v>Non-Firm</v>
          </cell>
          <cell r="BB45">
            <v>1211</v>
          </cell>
          <cell r="BC45">
            <v>23849</v>
          </cell>
          <cell r="BE45">
            <v>-7408</v>
          </cell>
          <cell r="BF45">
            <v>16441</v>
          </cell>
          <cell r="BI45">
            <v>37</v>
          </cell>
          <cell r="BJ45" t="str">
            <v>APS</v>
          </cell>
          <cell r="BK45" t="str">
            <v>Non-Firm</v>
          </cell>
          <cell r="BL45">
            <v>108</v>
          </cell>
          <cell r="BM45">
            <v>3435</v>
          </cell>
          <cell r="BO45">
            <v>-1035</v>
          </cell>
          <cell r="BP45">
            <v>2400</v>
          </cell>
          <cell r="CW45">
            <v>37</v>
          </cell>
          <cell r="CX45" t="str">
            <v>APS</v>
          </cell>
          <cell r="CY45" t="str">
            <v>Non-Firm</v>
          </cell>
          <cell r="CZ45">
            <v>335</v>
          </cell>
          <cell r="DA45">
            <v>8497</v>
          </cell>
          <cell r="DC45">
            <v>3633</v>
          </cell>
          <cell r="DD45">
            <v>12130</v>
          </cell>
        </row>
        <row r="46">
          <cell r="AE46">
            <v>38</v>
          </cell>
          <cell r="AF46" t="str">
            <v>CALPINE</v>
          </cell>
          <cell r="AG46" t="str">
            <v>Non-Firm</v>
          </cell>
          <cell r="AH46">
            <v>21</v>
          </cell>
          <cell r="AI46">
            <v>269</v>
          </cell>
          <cell r="AK46">
            <v>466</v>
          </cell>
          <cell r="AL46">
            <v>735</v>
          </cell>
          <cell r="AO46">
            <v>38</v>
          </cell>
          <cell r="AP46" t="str">
            <v>CALPINE</v>
          </cell>
          <cell r="AQ46" t="str">
            <v>Non-Firm</v>
          </cell>
          <cell r="AV46">
            <v>0</v>
          </cell>
          <cell r="AY46">
            <v>38</v>
          </cell>
          <cell r="AZ46" t="str">
            <v>CALPINE</v>
          </cell>
          <cell r="BA46" t="str">
            <v>Non-Firm</v>
          </cell>
          <cell r="BF46">
            <v>0</v>
          </cell>
          <cell r="BI46">
            <v>38</v>
          </cell>
          <cell r="BJ46" t="str">
            <v>CALPINE</v>
          </cell>
          <cell r="BK46" t="str">
            <v>Non-Firm</v>
          </cell>
          <cell r="BP46">
            <v>0</v>
          </cell>
          <cell r="CW46">
            <v>38</v>
          </cell>
          <cell r="CX46" t="str">
            <v>CALPINE</v>
          </cell>
          <cell r="CY46" t="str">
            <v>Non-Firm</v>
          </cell>
          <cell r="DD46">
            <v>0</v>
          </cell>
        </row>
        <row r="47">
          <cell r="AE47">
            <v>39</v>
          </cell>
          <cell r="AF47" t="str">
            <v>CARGILL</v>
          </cell>
          <cell r="AG47" t="str">
            <v>Non-Firm</v>
          </cell>
          <cell r="AL47">
            <v>0</v>
          </cell>
          <cell r="AO47">
            <v>39</v>
          </cell>
          <cell r="AP47" t="str">
            <v>CARGILL</v>
          </cell>
          <cell r="AQ47" t="str">
            <v>Non-Firm</v>
          </cell>
          <cell r="AR47">
            <v>42</v>
          </cell>
          <cell r="AS47">
            <v>630</v>
          </cell>
          <cell r="AU47">
            <v>1848</v>
          </cell>
          <cell r="AV47">
            <v>2478</v>
          </cell>
          <cell r="AY47">
            <v>39</v>
          </cell>
          <cell r="AZ47" t="str">
            <v>CARGILL</v>
          </cell>
          <cell r="BA47" t="str">
            <v>Non-Firm</v>
          </cell>
          <cell r="BF47">
            <v>0</v>
          </cell>
          <cell r="BI47">
            <v>39</v>
          </cell>
          <cell r="BJ47" t="str">
            <v>CARGILL</v>
          </cell>
          <cell r="BK47" t="str">
            <v>Non-Firm</v>
          </cell>
          <cell r="BP47">
            <v>0</v>
          </cell>
          <cell r="CW47">
            <v>39</v>
          </cell>
          <cell r="CX47" t="str">
            <v>CARGILL</v>
          </cell>
          <cell r="CY47" t="str">
            <v>Non-Firm</v>
          </cell>
          <cell r="DD47">
            <v>0</v>
          </cell>
        </row>
        <row r="48">
          <cell r="AE48">
            <v>40</v>
          </cell>
          <cell r="AF48" t="str">
            <v>CONOCO</v>
          </cell>
          <cell r="AG48" t="str">
            <v>Non-Firm</v>
          </cell>
          <cell r="AL48">
            <v>0</v>
          </cell>
          <cell r="AO48">
            <v>40</v>
          </cell>
          <cell r="AP48" t="str">
            <v>CONOCO</v>
          </cell>
          <cell r="AQ48" t="str">
            <v>Non-Firm</v>
          </cell>
          <cell r="AR48">
            <v>21</v>
          </cell>
          <cell r="AS48">
            <v>951</v>
          </cell>
          <cell r="AU48">
            <v>99</v>
          </cell>
          <cell r="AV48">
            <v>1050</v>
          </cell>
          <cell r="AY48">
            <v>40</v>
          </cell>
          <cell r="AZ48" t="str">
            <v>CONOCO</v>
          </cell>
          <cell r="BA48" t="str">
            <v>Non-Firm</v>
          </cell>
          <cell r="BB48">
            <v>125</v>
          </cell>
          <cell r="BC48">
            <v>3330</v>
          </cell>
          <cell r="BE48">
            <v>-710</v>
          </cell>
          <cell r="BF48">
            <v>2620</v>
          </cell>
          <cell r="BI48">
            <v>40</v>
          </cell>
          <cell r="BJ48" t="str">
            <v>CONOCO</v>
          </cell>
          <cell r="BK48" t="str">
            <v>Non-Firm</v>
          </cell>
          <cell r="BP48">
            <v>0</v>
          </cell>
          <cell r="CW48">
            <v>40</v>
          </cell>
          <cell r="CX48" t="str">
            <v>CONOCO</v>
          </cell>
          <cell r="CY48" t="str">
            <v>Non-Firm</v>
          </cell>
          <cell r="DD48">
            <v>0</v>
          </cell>
        </row>
        <row r="49">
          <cell r="AE49">
            <v>41</v>
          </cell>
          <cell r="AF49" t="str">
            <v>CONSTELL</v>
          </cell>
          <cell r="AG49" t="str">
            <v>Non-Firm</v>
          </cell>
          <cell r="AL49">
            <v>0</v>
          </cell>
          <cell r="AO49">
            <v>41</v>
          </cell>
          <cell r="AP49" t="str">
            <v>CONSTELL</v>
          </cell>
          <cell r="AQ49" t="str">
            <v>Non-Firm</v>
          </cell>
          <cell r="AV49">
            <v>0</v>
          </cell>
          <cell r="AY49">
            <v>41</v>
          </cell>
          <cell r="AZ49" t="str">
            <v>CONSTELL</v>
          </cell>
          <cell r="BA49" t="str">
            <v>Non-Firm</v>
          </cell>
          <cell r="BF49">
            <v>0</v>
          </cell>
          <cell r="BI49">
            <v>41</v>
          </cell>
          <cell r="BJ49" t="str">
            <v>CONSTELL</v>
          </cell>
          <cell r="BK49" t="str">
            <v>Non-Firm</v>
          </cell>
          <cell r="BP49">
            <v>0</v>
          </cell>
          <cell r="CW49">
            <v>41</v>
          </cell>
          <cell r="CX49" t="str">
            <v>CONSTELL</v>
          </cell>
          <cell r="CY49" t="str">
            <v>Non-Firm</v>
          </cell>
          <cell r="DD49">
            <v>0</v>
          </cell>
        </row>
        <row r="50">
          <cell r="AE50">
            <v>42</v>
          </cell>
          <cell r="AF50" t="str">
            <v>CORAL</v>
          </cell>
          <cell r="AG50" t="str">
            <v>Non-Firm</v>
          </cell>
          <cell r="AL50">
            <v>0</v>
          </cell>
          <cell r="AO50">
            <v>42</v>
          </cell>
          <cell r="AP50" t="str">
            <v>CORAL</v>
          </cell>
          <cell r="AQ50" t="str">
            <v>Non-Firm</v>
          </cell>
          <cell r="AV50">
            <v>0</v>
          </cell>
          <cell r="AY50">
            <v>42</v>
          </cell>
          <cell r="AZ50" t="str">
            <v>CORAL</v>
          </cell>
          <cell r="BA50" t="str">
            <v>Non-Firm</v>
          </cell>
          <cell r="BF50">
            <v>0</v>
          </cell>
          <cell r="BI50">
            <v>42</v>
          </cell>
          <cell r="BJ50" t="str">
            <v>CORAL</v>
          </cell>
          <cell r="BK50" t="str">
            <v>Non-Firm</v>
          </cell>
          <cell r="BP50">
            <v>0</v>
          </cell>
          <cell r="CW50">
            <v>42</v>
          </cell>
          <cell r="CX50" t="str">
            <v>CORAL</v>
          </cell>
          <cell r="CY50" t="str">
            <v>Non-Firm</v>
          </cell>
          <cell r="DD50">
            <v>0</v>
          </cell>
        </row>
        <row r="51">
          <cell r="AE51">
            <v>43</v>
          </cell>
          <cell r="AF51" t="str">
            <v>DUKE</v>
          </cell>
          <cell r="AG51" t="str">
            <v>Non-Firm</v>
          </cell>
          <cell r="AL51">
            <v>0</v>
          </cell>
          <cell r="AO51">
            <v>43</v>
          </cell>
          <cell r="AP51" t="str">
            <v>DUKE</v>
          </cell>
          <cell r="AQ51" t="str">
            <v>Non-Firm</v>
          </cell>
          <cell r="AV51">
            <v>0</v>
          </cell>
          <cell r="AY51">
            <v>43</v>
          </cell>
          <cell r="AZ51" t="str">
            <v>DUKE</v>
          </cell>
          <cell r="BA51" t="str">
            <v>Non-Firm</v>
          </cell>
          <cell r="BF51">
            <v>0</v>
          </cell>
          <cell r="BI51">
            <v>43</v>
          </cell>
          <cell r="BJ51" t="str">
            <v>DUKE</v>
          </cell>
          <cell r="BK51" t="str">
            <v>Non-Firm</v>
          </cell>
          <cell r="BL51">
            <v>11</v>
          </cell>
          <cell r="BM51">
            <v>462</v>
          </cell>
          <cell r="BO51">
            <v>176</v>
          </cell>
          <cell r="BP51">
            <v>638</v>
          </cell>
          <cell r="CW51">
            <v>43</v>
          </cell>
          <cell r="CX51" t="str">
            <v>DUKE</v>
          </cell>
          <cell r="CY51" t="str">
            <v>Non-Firm</v>
          </cell>
          <cell r="DD51">
            <v>0</v>
          </cell>
        </row>
        <row r="52">
          <cell r="AE52">
            <v>44</v>
          </cell>
          <cell r="AF52" t="str">
            <v>IID</v>
          </cell>
          <cell r="AG52" t="str">
            <v>Non-Firm</v>
          </cell>
          <cell r="AL52">
            <v>0</v>
          </cell>
          <cell r="AO52">
            <v>44</v>
          </cell>
          <cell r="AP52" t="str">
            <v>IID</v>
          </cell>
          <cell r="AQ52" t="str">
            <v>Non-Firm</v>
          </cell>
          <cell r="AV52">
            <v>0</v>
          </cell>
          <cell r="AY52">
            <v>44</v>
          </cell>
          <cell r="AZ52" t="str">
            <v>IID</v>
          </cell>
          <cell r="BA52" t="str">
            <v>Non-Firm</v>
          </cell>
          <cell r="BF52">
            <v>0</v>
          </cell>
          <cell r="BI52">
            <v>44</v>
          </cell>
          <cell r="BJ52" t="str">
            <v>IID</v>
          </cell>
          <cell r="BK52" t="str">
            <v>Non-Firm</v>
          </cell>
          <cell r="BL52">
            <v>100</v>
          </cell>
          <cell r="BM52">
            <v>4501</v>
          </cell>
          <cell r="BO52">
            <v>549</v>
          </cell>
          <cell r="BP52">
            <v>5050</v>
          </cell>
          <cell r="CW52">
            <v>44</v>
          </cell>
          <cell r="CX52" t="str">
            <v>IID</v>
          </cell>
          <cell r="CY52" t="str">
            <v>Non-Firm</v>
          </cell>
          <cell r="DD52">
            <v>0</v>
          </cell>
        </row>
        <row r="53">
          <cell r="AE53">
            <v>45</v>
          </cell>
          <cell r="AF53" t="str">
            <v>LADWP</v>
          </cell>
          <cell r="AG53" t="str">
            <v>Non-Firm</v>
          </cell>
          <cell r="AH53">
            <v>365</v>
          </cell>
          <cell r="AI53">
            <v>6699</v>
          </cell>
          <cell r="AK53">
            <v>2776</v>
          </cell>
          <cell r="AL53">
            <v>9475</v>
          </cell>
          <cell r="AO53">
            <v>45</v>
          </cell>
          <cell r="AP53" t="str">
            <v>LADWP</v>
          </cell>
          <cell r="AQ53" t="str">
            <v>Non-Firm</v>
          </cell>
          <cell r="AR53">
            <v>820</v>
          </cell>
          <cell r="AS53">
            <v>16312</v>
          </cell>
          <cell r="AU53">
            <v>178</v>
          </cell>
          <cell r="AV53">
            <v>16490</v>
          </cell>
          <cell r="AY53">
            <v>45</v>
          </cell>
          <cell r="AZ53" t="str">
            <v>LADWP</v>
          </cell>
          <cell r="BA53" t="str">
            <v>Non-Firm</v>
          </cell>
          <cell r="BB53">
            <v>1890</v>
          </cell>
          <cell r="BC53">
            <v>36663</v>
          </cell>
          <cell r="BE53">
            <v>-2623</v>
          </cell>
          <cell r="BF53">
            <v>34040</v>
          </cell>
          <cell r="BI53">
            <v>45</v>
          </cell>
          <cell r="BJ53" t="str">
            <v>LADWP</v>
          </cell>
          <cell r="BK53" t="str">
            <v>Non-Firm</v>
          </cell>
          <cell r="BL53">
            <v>725</v>
          </cell>
          <cell r="BM53">
            <v>14451</v>
          </cell>
          <cell r="BO53">
            <v>2304</v>
          </cell>
          <cell r="BP53">
            <v>16755</v>
          </cell>
          <cell r="CW53">
            <v>45</v>
          </cell>
          <cell r="CX53" t="str">
            <v>LADWP</v>
          </cell>
          <cell r="CY53" t="str">
            <v>Non-Firm</v>
          </cell>
          <cell r="CZ53">
            <v>365</v>
          </cell>
          <cell r="DA53">
            <v>9563</v>
          </cell>
          <cell r="DC53">
            <v>47</v>
          </cell>
          <cell r="DD53">
            <v>9610</v>
          </cell>
        </row>
        <row r="54">
          <cell r="AE54">
            <v>46</v>
          </cell>
          <cell r="AF54" t="str">
            <v>MIECO</v>
          </cell>
          <cell r="AG54" t="str">
            <v>Non-Firm</v>
          </cell>
          <cell r="AL54">
            <v>0</v>
          </cell>
          <cell r="AO54">
            <v>46</v>
          </cell>
          <cell r="AP54" t="str">
            <v>MIECO</v>
          </cell>
          <cell r="AQ54" t="str">
            <v>Non-Firm</v>
          </cell>
          <cell r="AV54">
            <v>0</v>
          </cell>
          <cell r="AY54">
            <v>46</v>
          </cell>
          <cell r="AZ54" t="str">
            <v>MIECO</v>
          </cell>
          <cell r="BA54" t="str">
            <v>Non-Firm</v>
          </cell>
          <cell r="BF54">
            <v>0</v>
          </cell>
          <cell r="BI54">
            <v>46</v>
          </cell>
          <cell r="BJ54" t="str">
            <v>MIECO</v>
          </cell>
          <cell r="BK54" t="str">
            <v>Non-Firm</v>
          </cell>
          <cell r="BP54">
            <v>0</v>
          </cell>
          <cell r="CW54">
            <v>46</v>
          </cell>
          <cell r="CX54" t="str">
            <v>MIECO</v>
          </cell>
          <cell r="CY54" t="str">
            <v>Non-Firm</v>
          </cell>
          <cell r="DD54">
            <v>0</v>
          </cell>
        </row>
        <row r="55">
          <cell r="AE55">
            <v>47</v>
          </cell>
          <cell r="AF55" t="str">
            <v>MORGAN</v>
          </cell>
          <cell r="AG55" t="str">
            <v>Non-Firm</v>
          </cell>
          <cell r="AL55">
            <v>0</v>
          </cell>
          <cell r="AO55">
            <v>47</v>
          </cell>
          <cell r="AP55" t="str">
            <v>MORGAN</v>
          </cell>
          <cell r="AQ55" t="str">
            <v>Non-Firm</v>
          </cell>
          <cell r="AV55">
            <v>0</v>
          </cell>
          <cell r="AY55">
            <v>47</v>
          </cell>
          <cell r="AZ55" t="str">
            <v>MORGAN</v>
          </cell>
          <cell r="BA55" t="str">
            <v>Non-Firm</v>
          </cell>
          <cell r="BB55">
            <v>100</v>
          </cell>
          <cell r="BC55">
            <v>5064</v>
          </cell>
          <cell r="BE55">
            <v>1336</v>
          </cell>
          <cell r="BF55">
            <v>6400</v>
          </cell>
          <cell r="BI55">
            <v>47</v>
          </cell>
          <cell r="BJ55" t="str">
            <v>MORGAN</v>
          </cell>
          <cell r="BK55" t="str">
            <v>Non-Firm</v>
          </cell>
          <cell r="BP55">
            <v>0</v>
          </cell>
          <cell r="CW55">
            <v>47</v>
          </cell>
          <cell r="CX55" t="str">
            <v>MORGAN</v>
          </cell>
          <cell r="CY55" t="str">
            <v>Non-Firm</v>
          </cell>
          <cell r="DD55">
            <v>0</v>
          </cell>
        </row>
        <row r="56">
          <cell r="AE56">
            <v>48</v>
          </cell>
          <cell r="AF56" t="str">
            <v>PACIFICORP</v>
          </cell>
          <cell r="AG56" t="str">
            <v>Non-Firm</v>
          </cell>
          <cell r="AL56">
            <v>0</v>
          </cell>
          <cell r="AO56">
            <v>48</v>
          </cell>
          <cell r="AP56" t="str">
            <v>PACIFICORP</v>
          </cell>
          <cell r="AQ56" t="str">
            <v>Non-Firm</v>
          </cell>
          <cell r="AV56">
            <v>0</v>
          </cell>
          <cell r="AY56">
            <v>48</v>
          </cell>
          <cell r="AZ56" t="str">
            <v>PACIFICORP</v>
          </cell>
          <cell r="BA56" t="str">
            <v>Non-Firm</v>
          </cell>
          <cell r="BF56">
            <v>0</v>
          </cell>
          <cell r="BI56">
            <v>48</v>
          </cell>
          <cell r="BJ56" t="str">
            <v>PACIFICORP</v>
          </cell>
          <cell r="BK56" t="str">
            <v>Non-Firm</v>
          </cell>
          <cell r="BP56">
            <v>0</v>
          </cell>
          <cell r="CW56">
            <v>48</v>
          </cell>
          <cell r="CX56" t="str">
            <v>PACIFICORP</v>
          </cell>
          <cell r="CY56" t="str">
            <v>Non-Firm</v>
          </cell>
          <cell r="CZ56">
            <v>630</v>
          </cell>
          <cell r="DA56">
            <v>12105</v>
          </cell>
          <cell r="DC56">
            <v>4825</v>
          </cell>
          <cell r="DD56">
            <v>16930</v>
          </cell>
        </row>
        <row r="57">
          <cell r="AE57">
            <v>49</v>
          </cell>
          <cell r="AF57" t="str">
            <v>PINWEST</v>
          </cell>
          <cell r="AG57" t="str">
            <v>Non-Firm</v>
          </cell>
          <cell r="AL57">
            <v>0</v>
          </cell>
          <cell r="AO57">
            <v>49</v>
          </cell>
          <cell r="AP57" t="str">
            <v>PINWEST</v>
          </cell>
          <cell r="AQ57" t="str">
            <v>Non-Firm</v>
          </cell>
          <cell r="AV57">
            <v>0</v>
          </cell>
          <cell r="AY57">
            <v>49</v>
          </cell>
          <cell r="AZ57" t="str">
            <v>PINWEST</v>
          </cell>
          <cell r="BA57" t="str">
            <v>Non-Firm</v>
          </cell>
          <cell r="BF57">
            <v>0</v>
          </cell>
          <cell r="BI57">
            <v>49</v>
          </cell>
          <cell r="BJ57" t="str">
            <v>PINWEST</v>
          </cell>
          <cell r="BK57" t="str">
            <v>Non-Firm</v>
          </cell>
          <cell r="BP57">
            <v>0</v>
          </cell>
          <cell r="CW57">
            <v>49</v>
          </cell>
          <cell r="CX57" t="str">
            <v>PINWEST</v>
          </cell>
          <cell r="CY57" t="str">
            <v>Non-Firm</v>
          </cell>
          <cell r="DD57">
            <v>0</v>
          </cell>
        </row>
        <row r="58">
          <cell r="AE58">
            <v>50</v>
          </cell>
          <cell r="AF58" t="str">
            <v>PNM</v>
          </cell>
          <cell r="AG58" t="str">
            <v>Non-Firm</v>
          </cell>
          <cell r="AH58">
            <v>1114</v>
          </cell>
          <cell r="AI58">
            <v>38187</v>
          </cell>
          <cell r="AK58">
            <v>7642</v>
          </cell>
          <cell r="AL58">
            <v>45829</v>
          </cell>
          <cell r="AO58">
            <v>50</v>
          </cell>
          <cell r="AP58" t="str">
            <v>PNM</v>
          </cell>
          <cell r="AQ58" t="str">
            <v>Non-Firm</v>
          </cell>
          <cell r="AR58">
            <v>1826</v>
          </cell>
          <cell r="AS58">
            <v>55691</v>
          </cell>
          <cell r="AU58">
            <v>4977</v>
          </cell>
          <cell r="AV58">
            <v>60668</v>
          </cell>
          <cell r="AY58">
            <v>50</v>
          </cell>
          <cell r="AZ58" t="str">
            <v>PNM</v>
          </cell>
          <cell r="BA58" t="str">
            <v>Non-Firm</v>
          </cell>
          <cell r="BB58">
            <v>1441</v>
          </cell>
          <cell r="BC58">
            <v>50364</v>
          </cell>
          <cell r="BE58">
            <v>1696</v>
          </cell>
          <cell r="BF58">
            <v>52060</v>
          </cell>
          <cell r="BI58">
            <v>50</v>
          </cell>
          <cell r="BJ58" t="str">
            <v>PNM</v>
          </cell>
          <cell r="BK58" t="str">
            <v>Non-Firm</v>
          </cell>
          <cell r="BL58">
            <v>2376</v>
          </cell>
          <cell r="BM58">
            <v>84979</v>
          </cell>
          <cell r="BN58">
            <v>25</v>
          </cell>
          <cell r="BO58">
            <v>4615</v>
          </cell>
          <cell r="BP58">
            <v>89619</v>
          </cell>
          <cell r="CW58">
            <v>50</v>
          </cell>
          <cell r="CX58" t="str">
            <v>PNM</v>
          </cell>
          <cell r="CY58" t="str">
            <v>Non-Firm</v>
          </cell>
          <cell r="CZ58">
            <v>1048</v>
          </cell>
          <cell r="DA58">
            <v>26097</v>
          </cell>
          <cell r="DC58">
            <v>14082</v>
          </cell>
          <cell r="DD58">
            <v>40179</v>
          </cell>
        </row>
        <row r="59">
          <cell r="AE59">
            <v>51</v>
          </cell>
          <cell r="AF59" t="str">
            <v>POWERX</v>
          </cell>
          <cell r="AG59" t="str">
            <v>Non-Firm</v>
          </cell>
          <cell r="AL59">
            <v>0</v>
          </cell>
          <cell r="AO59">
            <v>51</v>
          </cell>
          <cell r="AP59" t="str">
            <v>POWERX</v>
          </cell>
          <cell r="AQ59" t="str">
            <v>Non-Firm</v>
          </cell>
          <cell r="AV59">
            <v>0</v>
          </cell>
          <cell r="AY59">
            <v>51</v>
          </cell>
          <cell r="AZ59" t="str">
            <v>POWERX</v>
          </cell>
          <cell r="BA59" t="str">
            <v>Non-Firm</v>
          </cell>
          <cell r="BF59">
            <v>0</v>
          </cell>
          <cell r="BI59">
            <v>51</v>
          </cell>
          <cell r="BJ59" t="str">
            <v>POWERX</v>
          </cell>
          <cell r="BK59" t="str">
            <v>Non-Firm</v>
          </cell>
          <cell r="BP59">
            <v>0</v>
          </cell>
          <cell r="CW59">
            <v>51</v>
          </cell>
          <cell r="CX59" t="str">
            <v>POWERX</v>
          </cell>
          <cell r="CY59" t="str">
            <v>Non-Firm</v>
          </cell>
          <cell r="DD59">
            <v>0</v>
          </cell>
        </row>
        <row r="60">
          <cell r="AE60">
            <v>52</v>
          </cell>
          <cell r="AF60" t="str">
            <v>PPM</v>
          </cell>
          <cell r="AG60" t="str">
            <v>Non-Firm</v>
          </cell>
          <cell r="AH60">
            <v>340</v>
          </cell>
          <cell r="AI60">
            <v>10253</v>
          </cell>
          <cell r="AK60">
            <v>-128</v>
          </cell>
          <cell r="AL60">
            <v>10125</v>
          </cell>
          <cell r="AO60">
            <v>52</v>
          </cell>
          <cell r="AP60" t="str">
            <v>PPM</v>
          </cell>
          <cell r="AQ60" t="str">
            <v>Non-Firm</v>
          </cell>
          <cell r="AR60">
            <v>2091</v>
          </cell>
          <cell r="AS60">
            <v>58826</v>
          </cell>
          <cell r="AU60">
            <v>-8778</v>
          </cell>
          <cell r="AV60">
            <v>50048</v>
          </cell>
          <cell r="AY60">
            <v>52</v>
          </cell>
          <cell r="AZ60" t="str">
            <v>PPM</v>
          </cell>
          <cell r="BA60" t="str">
            <v>Non-Firm</v>
          </cell>
          <cell r="BB60">
            <v>1558</v>
          </cell>
          <cell r="BC60">
            <v>34749</v>
          </cell>
          <cell r="BE60">
            <v>-11827</v>
          </cell>
          <cell r="BF60">
            <v>22922</v>
          </cell>
          <cell r="BI60">
            <v>52</v>
          </cell>
          <cell r="BJ60" t="str">
            <v>PPM</v>
          </cell>
          <cell r="BK60" t="str">
            <v>Non-Firm</v>
          </cell>
          <cell r="BL60">
            <v>441</v>
          </cell>
          <cell r="BM60">
            <v>14401</v>
          </cell>
          <cell r="BO60">
            <v>2226</v>
          </cell>
          <cell r="BP60">
            <v>16627</v>
          </cell>
          <cell r="CW60">
            <v>52</v>
          </cell>
          <cell r="CX60" t="str">
            <v>PPM</v>
          </cell>
          <cell r="CY60" t="str">
            <v>Non-Firm</v>
          </cell>
          <cell r="DD60">
            <v>0</v>
          </cell>
        </row>
        <row r="61">
          <cell r="AE61">
            <v>53</v>
          </cell>
          <cell r="AF61" t="str">
            <v>PSCO</v>
          </cell>
          <cell r="AG61" t="str">
            <v>Non-Firm</v>
          </cell>
          <cell r="AL61">
            <v>0</v>
          </cell>
          <cell r="AO61">
            <v>53</v>
          </cell>
          <cell r="AP61" t="str">
            <v>PSCO</v>
          </cell>
          <cell r="AQ61" t="str">
            <v>Non-Firm</v>
          </cell>
          <cell r="AR61">
            <v>100</v>
          </cell>
          <cell r="AS61">
            <v>2484</v>
          </cell>
          <cell r="AU61">
            <v>-1944</v>
          </cell>
          <cell r="AV61">
            <v>540</v>
          </cell>
          <cell r="AY61">
            <v>53</v>
          </cell>
          <cell r="AZ61" t="str">
            <v>PSCO</v>
          </cell>
          <cell r="BA61" t="str">
            <v>Non-Firm</v>
          </cell>
          <cell r="BF61">
            <v>0</v>
          </cell>
          <cell r="BI61">
            <v>53</v>
          </cell>
          <cell r="BJ61" t="str">
            <v>PSCO</v>
          </cell>
          <cell r="BK61" t="str">
            <v>Non-Firm</v>
          </cell>
          <cell r="BL61">
            <v>560</v>
          </cell>
          <cell r="BM61">
            <v>25982</v>
          </cell>
          <cell r="BO61">
            <v>11268</v>
          </cell>
          <cell r="BP61">
            <v>37250</v>
          </cell>
          <cell r="CW61">
            <v>53</v>
          </cell>
          <cell r="CX61" t="str">
            <v>PSCO</v>
          </cell>
          <cell r="CY61" t="str">
            <v>Non-Firm</v>
          </cell>
          <cell r="DD61">
            <v>0</v>
          </cell>
        </row>
        <row r="62">
          <cell r="AE62">
            <v>54</v>
          </cell>
          <cell r="AF62" t="str">
            <v>SDGE</v>
          </cell>
          <cell r="AG62" t="str">
            <v>Non-Firm</v>
          </cell>
          <cell r="AL62">
            <v>0</v>
          </cell>
          <cell r="AO62">
            <v>54</v>
          </cell>
          <cell r="AP62" t="str">
            <v>SDGE</v>
          </cell>
          <cell r="AQ62" t="str">
            <v>Non-Firm</v>
          </cell>
          <cell r="AV62">
            <v>0</v>
          </cell>
          <cell r="AY62">
            <v>54</v>
          </cell>
          <cell r="AZ62" t="str">
            <v>SDGE</v>
          </cell>
          <cell r="BA62" t="str">
            <v>Non-Firm</v>
          </cell>
          <cell r="BF62">
            <v>0</v>
          </cell>
          <cell r="BI62">
            <v>54</v>
          </cell>
          <cell r="BJ62" t="str">
            <v>SDGE</v>
          </cell>
          <cell r="BK62" t="str">
            <v>Non-Firm</v>
          </cell>
          <cell r="BP62">
            <v>0</v>
          </cell>
          <cell r="CW62">
            <v>54</v>
          </cell>
          <cell r="CX62" t="str">
            <v>SDGE</v>
          </cell>
          <cell r="CY62" t="str">
            <v>Non-Firm</v>
          </cell>
          <cell r="CZ62">
            <v>25</v>
          </cell>
          <cell r="DA62">
            <v>357</v>
          </cell>
          <cell r="DC62">
            <v>618</v>
          </cell>
          <cell r="DD62">
            <v>975</v>
          </cell>
        </row>
        <row r="63">
          <cell r="AE63">
            <v>55</v>
          </cell>
          <cell r="AF63" t="str">
            <v>SEMPRA</v>
          </cell>
          <cell r="AG63" t="str">
            <v>Non-Firm</v>
          </cell>
          <cell r="AH63">
            <v>20</v>
          </cell>
          <cell r="AI63">
            <v>884</v>
          </cell>
          <cell r="AK63">
            <v>76</v>
          </cell>
          <cell r="AL63">
            <v>960</v>
          </cell>
          <cell r="AO63">
            <v>55</v>
          </cell>
          <cell r="AP63" t="str">
            <v>SEMPRA</v>
          </cell>
          <cell r="AQ63" t="str">
            <v>Non-Firm</v>
          </cell>
          <cell r="AV63">
            <v>0</v>
          </cell>
          <cell r="AY63">
            <v>55</v>
          </cell>
          <cell r="AZ63" t="str">
            <v>SEMPRA</v>
          </cell>
          <cell r="BA63" t="str">
            <v>Non-Firm</v>
          </cell>
          <cell r="BF63">
            <v>0</v>
          </cell>
          <cell r="BI63">
            <v>55</v>
          </cell>
          <cell r="BJ63" t="str">
            <v>SEMPRA</v>
          </cell>
          <cell r="BK63" t="str">
            <v>Non-Firm</v>
          </cell>
          <cell r="BP63">
            <v>0</v>
          </cell>
          <cell r="CW63">
            <v>55</v>
          </cell>
          <cell r="CX63" t="str">
            <v>SEMPRA</v>
          </cell>
          <cell r="CY63" t="str">
            <v>Non-Firm</v>
          </cell>
          <cell r="DD63">
            <v>0</v>
          </cell>
        </row>
        <row r="64">
          <cell r="AE64">
            <v>56</v>
          </cell>
          <cell r="AF64" t="str">
            <v>SRP</v>
          </cell>
          <cell r="AG64" t="str">
            <v>Non-Firm</v>
          </cell>
          <cell r="AH64">
            <v>1049</v>
          </cell>
          <cell r="AI64">
            <v>24013</v>
          </cell>
          <cell r="AK64">
            <v>4057</v>
          </cell>
          <cell r="AL64">
            <v>28070</v>
          </cell>
          <cell r="AO64">
            <v>56</v>
          </cell>
          <cell r="AP64" t="str">
            <v>SRP</v>
          </cell>
          <cell r="AQ64" t="str">
            <v>Non-Firm</v>
          </cell>
          <cell r="AR64">
            <v>1960</v>
          </cell>
          <cell r="AS64">
            <v>48409</v>
          </cell>
          <cell r="AU64">
            <v>3895</v>
          </cell>
          <cell r="AV64">
            <v>52304</v>
          </cell>
          <cell r="AY64">
            <v>56</v>
          </cell>
          <cell r="AZ64" t="str">
            <v>SRP</v>
          </cell>
          <cell r="BA64" t="str">
            <v>Non-Firm</v>
          </cell>
          <cell r="BB64">
            <v>2234</v>
          </cell>
          <cell r="BC64">
            <v>45521</v>
          </cell>
          <cell r="BE64">
            <v>-8026</v>
          </cell>
          <cell r="BF64">
            <v>37495</v>
          </cell>
          <cell r="BI64">
            <v>56</v>
          </cell>
          <cell r="BJ64" t="str">
            <v>SRP</v>
          </cell>
          <cell r="BK64" t="str">
            <v>Non-Firm</v>
          </cell>
          <cell r="BL64">
            <v>1063</v>
          </cell>
          <cell r="BM64">
            <v>30733</v>
          </cell>
          <cell r="BO64">
            <v>666</v>
          </cell>
          <cell r="BP64">
            <v>31399</v>
          </cell>
          <cell r="CW64">
            <v>56</v>
          </cell>
          <cell r="CX64" t="str">
            <v>SRP</v>
          </cell>
          <cell r="CY64" t="str">
            <v>Non-Firm</v>
          </cell>
          <cell r="CZ64">
            <v>725</v>
          </cell>
          <cell r="DA64">
            <v>15613</v>
          </cell>
          <cell r="DC64">
            <v>6977</v>
          </cell>
          <cell r="DD64">
            <v>22590</v>
          </cell>
        </row>
        <row r="65">
          <cell r="AE65">
            <v>57</v>
          </cell>
          <cell r="AF65" t="str">
            <v>TEP</v>
          </cell>
          <cell r="AG65" t="str">
            <v>Non-Firm</v>
          </cell>
          <cell r="AL65">
            <v>0</v>
          </cell>
          <cell r="AO65">
            <v>57</v>
          </cell>
          <cell r="AP65" t="str">
            <v>TEP</v>
          </cell>
          <cell r="AQ65" t="str">
            <v>Non-Firm</v>
          </cell>
          <cell r="AR65">
            <v>180</v>
          </cell>
          <cell r="AS65">
            <v>3929</v>
          </cell>
          <cell r="AU65">
            <v>-1409</v>
          </cell>
          <cell r="AV65">
            <v>2520</v>
          </cell>
          <cell r="AY65">
            <v>57</v>
          </cell>
          <cell r="AZ65" t="str">
            <v>TEP</v>
          </cell>
          <cell r="BA65" t="str">
            <v>Non-Firm</v>
          </cell>
          <cell r="BF65">
            <v>0</v>
          </cell>
          <cell r="BI65">
            <v>57</v>
          </cell>
          <cell r="BJ65" t="str">
            <v>TEP</v>
          </cell>
          <cell r="BK65" t="str">
            <v>Non-Firm</v>
          </cell>
          <cell r="BP65">
            <v>0</v>
          </cell>
          <cell r="CW65">
            <v>57</v>
          </cell>
          <cell r="CX65" t="str">
            <v>TEP</v>
          </cell>
          <cell r="CY65" t="str">
            <v>Non-Firm</v>
          </cell>
          <cell r="DD65">
            <v>0</v>
          </cell>
        </row>
        <row r="66">
          <cell r="AE66">
            <v>58</v>
          </cell>
          <cell r="AF66" t="str">
            <v>TRISTATE</v>
          </cell>
          <cell r="AG66" t="str">
            <v>Non-Firm</v>
          </cell>
          <cell r="AL66">
            <v>0</v>
          </cell>
          <cell r="AO66">
            <v>58</v>
          </cell>
          <cell r="AP66" t="str">
            <v>TRISTATE</v>
          </cell>
          <cell r="AQ66" t="str">
            <v>Non-Firm</v>
          </cell>
          <cell r="AV66">
            <v>0</v>
          </cell>
          <cell r="AY66">
            <v>58</v>
          </cell>
          <cell r="AZ66" t="str">
            <v>TRISTATE</v>
          </cell>
          <cell r="BA66" t="str">
            <v>Non-Firm</v>
          </cell>
          <cell r="BB66">
            <v>25</v>
          </cell>
          <cell r="BC66">
            <v>1219</v>
          </cell>
          <cell r="BE66">
            <v>281</v>
          </cell>
          <cell r="BF66">
            <v>1500</v>
          </cell>
          <cell r="BI66">
            <v>58</v>
          </cell>
          <cell r="BJ66" t="str">
            <v>TRISTATE</v>
          </cell>
          <cell r="BK66" t="str">
            <v>Non-Firm</v>
          </cell>
          <cell r="BL66">
            <v>9215</v>
          </cell>
          <cell r="BM66">
            <v>271581</v>
          </cell>
          <cell r="BO66">
            <v>141149</v>
          </cell>
          <cell r="BP66">
            <v>412730</v>
          </cell>
          <cell r="CW66">
            <v>58</v>
          </cell>
          <cell r="CX66" t="str">
            <v>TRISTATE</v>
          </cell>
          <cell r="CY66" t="str">
            <v>Non-Firm</v>
          </cell>
          <cell r="CZ66">
            <v>45</v>
          </cell>
          <cell r="DA66">
            <v>584</v>
          </cell>
          <cell r="DC66">
            <v>1531</v>
          </cell>
          <cell r="DD66">
            <v>2115</v>
          </cell>
        </row>
        <row r="67">
          <cell r="AE67">
            <v>59</v>
          </cell>
          <cell r="AF67" t="str">
            <v>SUBTOTAL  NON-FIRM</v>
          </cell>
          <cell r="AH67">
            <v>3268</v>
          </cell>
          <cell r="AI67">
            <v>91506</v>
          </cell>
          <cell r="AJ67">
            <v>0</v>
          </cell>
          <cell r="AK67">
            <v>17345</v>
          </cell>
          <cell r="AL67">
            <v>108851</v>
          </cell>
          <cell r="AO67">
            <v>59</v>
          </cell>
          <cell r="AP67" t="str">
            <v>SUBTOTAL  NON-FIRM</v>
          </cell>
          <cell r="AR67">
            <v>8042</v>
          </cell>
          <cell r="AS67">
            <v>210504</v>
          </cell>
          <cell r="AT67">
            <v>0</v>
          </cell>
          <cell r="AU67">
            <v>-3453</v>
          </cell>
          <cell r="AV67">
            <v>207051</v>
          </cell>
          <cell r="AY67">
            <v>59</v>
          </cell>
          <cell r="AZ67" t="str">
            <v>SUBTOTAL  NON-FIRM</v>
          </cell>
          <cell r="BB67">
            <v>8584</v>
          </cell>
          <cell r="BC67">
            <v>200759</v>
          </cell>
          <cell r="BD67">
            <v>0</v>
          </cell>
          <cell r="BE67">
            <v>-27281</v>
          </cell>
          <cell r="BF67">
            <v>173478</v>
          </cell>
          <cell r="BI67">
            <v>59</v>
          </cell>
          <cell r="BJ67" t="str">
            <v>SUBTOTAL  NON-FIRM</v>
          </cell>
          <cell r="BL67">
            <v>14599</v>
          </cell>
          <cell r="BM67">
            <v>450525</v>
          </cell>
          <cell r="BN67">
            <v>25</v>
          </cell>
          <cell r="BO67">
            <v>161918</v>
          </cell>
          <cell r="BP67">
            <v>612468</v>
          </cell>
          <cell r="CW67">
            <v>59</v>
          </cell>
          <cell r="CX67" t="str">
            <v>SUBTOTAL  NON-FIRM</v>
          </cell>
          <cell r="CZ67">
            <v>3173</v>
          </cell>
          <cell r="DA67">
            <v>72816</v>
          </cell>
          <cell r="DB67">
            <v>0</v>
          </cell>
          <cell r="DC67">
            <v>31713</v>
          </cell>
          <cell r="DD67">
            <v>104529</v>
          </cell>
        </row>
        <row r="68">
          <cell r="AE68">
            <v>60</v>
          </cell>
          <cell r="AF68" t="str">
            <v>PNM</v>
          </cell>
          <cell r="AG68" t="str">
            <v>Contingent</v>
          </cell>
          <cell r="AH68">
            <v>2688</v>
          </cell>
          <cell r="AI68">
            <v>121226</v>
          </cell>
          <cell r="AK68">
            <v>-1775</v>
          </cell>
          <cell r="AL68">
            <v>119451</v>
          </cell>
          <cell r="AO68">
            <v>60</v>
          </cell>
          <cell r="AP68" t="str">
            <v>PNM</v>
          </cell>
          <cell r="AQ68" t="str">
            <v>Contingent</v>
          </cell>
          <cell r="AR68">
            <v>5241</v>
          </cell>
          <cell r="AS68">
            <v>221947</v>
          </cell>
          <cell r="AU68">
            <v>23227</v>
          </cell>
          <cell r="AV68">
            <v>245174</v>
          </cell>
          <cell r="AY68">
            <v>60</v>
          </cell>
          <cell r="AZ68" t="str">
            <v>PNM</v>
          </cell>
          <cell r="BA68" t="str">
            <v>Contingent</v>
          </cell>
          <cell r="BB68">
            <v>909</v>
          </cell>
          <cell r="BC68">
            <v>46992</v>
          </cell>
          <cell r="BE68">
            <v>3700</v>
          </cell>
          <cell r="BF68">
            <v>50692</v>
          </cell>
          <cell r="BI68">
            <v>60</v>
          </cell>
          <cell r="BJ68" t="str">
            <v>PNM</v>
          </cell>
          <cell r="BK68" t="str">
            <v>Contingent</v>
          </cell>
          <cell r="BL68">
            <v>8046</v>
          </cell>
          <cell r="BM68">
            <v>408851</v>
          </cell>
          <cell r="BO68">
            <v>20079</v>
          </cell>
          <cell r="BP68">
            <v>428930</v>
          </cell>
          <cell r="CW68">
            <v>60</v>
          </cell>
          <cell r="CX68" t="str">
            <v>PNM</v>
          </cell>
          <cell r="CY68" t="str">
            <v>Contingent</v>
          </cell>
          <cell r="CZ68">
            <v>1619</v>
          </cell>
          <cell r="DA68">
            <v>69640</v>
          </cell>
          <cell r="DC68">
            <v>2270</v>
          </cell>
          <cell r="DD68">
            <v>71910</v>
          </cell>
        </row>
        <row r="69">
          <cell r="AE69">
            <v>61</v>
          </cell>
          <cell r="AF69" t="str">
            <v>SUBTOTAL  CONTINGENT</v>
          </cell>
          <cell r="AH69">
            <v>2688</v>
          </cell>
          <cell r="AI69">
            <v>121226</v>
          </cell>
          <cell r="AJ69">
            <v>0</v>
          </cell>
          <cell r="AK69">
            <v>-1775</v>
          </cell>
          <cell r="AL69">
            <v>119451</v>
          </cell>
          <cell r="AO69">
            <v>61</v>
          </cell>
          <cell r="AP69" t="str">
            <v>SUBTOTAL  CONTINGENT</v>
          </cell>
          <cell r="AR69">
            <v>5241</v>
          </cell>
          <cell r="AS69">
            <v>221947</v>
          </cell>
          <cell r="AT69">
            <v>0</v>
          </cell>
          <cell r="AU69">
            <v>23227</v>
          </cell>
          <cell r="AV69">
            <v>245174</v>
          </cell>
          <cell r="AY69">
            <v>61</v>
          </cell>
          <cell r="AZ69" t="str">
            <v>SUBTOTAL  CONTINGENT</v>
          </cell>
          <cell r="BB69">
            <v>909</v>
          </cell>
          <cell r="BC69">
            <v>46992</v>
          </cell>
          <cell r="BD69">
            <v>0</v>
          </cell>
          <cell r="BE69">
            <v>3700</v>
          </cell>
          <cell r="BF69">
            <v>50692</v>
          </cell>
          <cell r="BI69">
            <v>61</v>
          </cell>
          <cell r="BJ69" t="str">
            <v>SUBTOTAL  CONTINGENT</v>
          </cell>
          <cell r="BL69">
            <v>8046</v>
          </cell>
          <cell r="BM69">
            <v>408851</v>
          </cell>
          <cell r="BN69">
            <v>0</v>
          </cell>
          <cell r="BO69">
            <v>20079</v>
          </cell>
          <cell r="BP69">
            <v>428930</v>
          </cell>
          <cell r="CW69">
            <v>61</v>
          </cell>
          <cell r="CX69" t="str">
            <v>SUBTOTAL  CONTINGENT</v>
          </cell>
          <cell r="CZ69">
            <v>1619</v>
          </cell>
          <cell r="DA69">
            <v>69640</v>
          </cell>
          <cell r="DB69">
            <v>0</v>
          </cell>
          <cell r="DC69">
            <v>2270</v>
          </cell>
          <cell r="DD69">
            <v>71910</v>
          </cell>
        </row>
        <row r="70">
          <cell r="AE70">
            <v>62</v>
          </cell>
          <cell r="AF70" t="str">
            <v>PSCO</v>
          </cell>
          <cell r="AG70" t="str">
            <v>Exchange</v>
          </cell>
          <cell r="AL70">
            <v>0</v>
          </cell>
          <cell r="AO70">
            <v>62</v>
          </cell>
          <cell r="AP70" t="str">
            <v>PSCO</v>
          </cell>
          <cell r="AQ70" t="str">
            <v>Exchange</v>
          </cell>
          <cell r="AV70">
            <v>0</v>
          </cell>
          <cell r="AY70">
            <v>62</v>
          </cell>
          <cell r="AZ70" t="str">
            <v>PSCO</v>
          </cell>
          <cell r="BA70" t="str">
            <v>Exchange</v>
          </cell>
          <cell r="BF70">
            <v>0</v>
          </cell>
          <cell r="BI70">
            <v>62</v>
          </cell>
          <cell r="BJ70" t="str">
            <v>PSCO</v>
          </cell>
          <cell r="BK70" t="str">
            <v>Exchange</v>
          </cell>
          <cell r="BP70">
            <v>0</v>
          </cell>
          <cell r="CW70">
            <v>62</v>
          </cell>
          <cell r="CX70" t="str">
            <v>PSCO</v>
          </cell>
          <cell r="CY70" t="str">
            <v>Exchange</v>
          </cell>
          <cell r="DD70">
            <v>0</v>
          </cell>
        </row>
        <row r="71">
          <cell r="AE71">
            <v>63</v>
          </cell>
          <cell r="AF71" t="str">
            <v>SPS</v>
          </cell>
          <cell r="AG71" t="str">
            <v>Exchange</v>
          </cell>
          <cell r="AK71">
            <v>16000</v>
          </cell>
          <cell r="AL71">
            <v>16000</v>
          </cell>
          <cell r="AO71">
            <v>63</v>
          </cell>
          <cell r="AP71" t="str">
            <v>SPS</v>
          </cell>
          <cell r="AQ71" t="str">
            <v>Exchange</v>
          </cell>
          <cell r="AV71">
            <v>0</v>
          </cell>
          <cell r="AY71">
            <v>63</v>
          </cell>
          <cell r="AZ71" t="str">
            <v>SPS</v>
          </cell>
          <cell r="BA71" t="str">
            <v>Exchange</v>
          </cell>
          <cell r="BE71">
            <v>5500</v>
          </cell>
          <cell r="BF71">
            <v>5500</v>
          </cell>
          <cell r="BI71">
            <v>63</v>
          </cell>
          <cell r="BJ71" t="str">
            <v>SPS</v>
          </cell>
          <cell r="BK71" t="str">
            <v>Exchange         *</v>
          </cell>
          <cell r="BO71">
            <v>3200</v>
          </cell>
          <cell r="BP71">
            <v>3200</v>
          </cell>
          <cell r="CW71">
            <v>63</v>
          </cell>
          <cell r="CX71" t="str">
            <v>SPS</v>
          </cell>
          <cell r="CY71" t="str">
            <v>Exchange</v>
          </cell>
          <cell r="DC71">
            <v>4000</v>
          </cell>
          <cell r="DD71">
            <v>4000</v>
          </cell>
        </row>
        <row r="72">
          <cell r="AE72">
            <v>64</v>
          </cell>
          <cell r="AF72" t="str">
            <v>SUBTOTAL  EXCHANGE</v>
          </cell>
          <cell r="AH72">
            <v>0</v>
          </cell>
          <cell r="AI72">
            <v>0</v>
          </cell>
          <cell r="AJ72">
            <v>0</v>
          </cell>
          <cell r="AK72">
            <v>16000</v>
          </cell>
          <cell r="AL72">
            <v>16000</v>
          </cell>
          <cell r="AO72">
            <v>64</v>
          </cell>
          <cell r="AP72" t="str">
            <v>SUBTOTAL  EXCHANGE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Y72">
            <v>64</v>
          </cell>
          <cell r="AZ72" t="str">
            <v>SUBTOTAL  EXCHANGE</v>
          </cell>
          <cell r="BB72">
            <v>0</v>
          </cell>
          <cell r="BC72">
            <v>0</v>
          </cell>
          <cell r="BD72">
            <v>0</v>
          </cell>
          <cell r="BE72">
            <v>5500</v>
          </cell>
          <cell r="BF72">
            <v>5500</v>
          </cell>
          <cell r="BI72">
            <v>64</v>
          </cell>
          <cell r="BJ72" t="str">
            <v>SUBTOTAL  EXCHANGE</v>
          </cell>
          <cell r="BL72">
            <v>0</v>
          </cell>
          <cell r="BM72">
            <v>0</v>
          </cell>
          <cell r="BN72">
            <v>0</v>
          </cell>
          <cell r="BO72">
            <v>3200</v>
          </cell>
          <cell r="BP72">
            <v>3200</v>
          </cell>
          <cell r="CW72">
            <v>64</v>
          </cell>
          <cell r="CX72" t="str">
            <v>SUBTOTAL  EXCHANGE</v>
          </cell>
          <cell r="CZ72">
            <v>0</v>
          </cell>
          <cell r="DA72">
            <v>0</v>
          </cell>
          <cell r="DB72">
            <v>0</v>
          </cell>
          <cell r="DC72">
            <v>4000</v>
          </cell>
          <cell r="DD72">
            <v>4000</v>
          </cell>
        </row>
        <row r="73">
          <cell r="AE73">
            <v>65</v>
          </cell>
          <cell r="AF73" t="str">
            <v>APS</v>
          </cell>
          <cell r="AG73" t="str">
            <v>Spinning Reserves</v>
          </cell>
          <cell r="AL73">
            <v>0</v>
          </cell>
          <cell r="AO73">
            <v>65</v>
          </cell>
          <cell r="AP73" t="str">
            <v>APS</v>
          </cell>
          <cell r="AQ73" t="str">
            <v>Spinning Reserves</v>
          </cell>
          <cell r="AV73">
            <v>0</v>
          </cell>
          <cell r="AY73">
            <v>65</v>
          </cell>
          <cell r="AZ73" t="str">
            <v>APS</v>
          </cell>
          <cell r="BA73" t="str">
            <v>Spinning Reserves</v>
          </cell>
          <cell r="BF73">
            <v>0</v>
          </cell>
          <cell r="BI73">
            <v>65</v>
          </cell>
          <cell r="BJ73" t="str">
            <v>APS</v>
          </cell>
          <cell r="BK73" t="str">
            <v>Spinning Reserves</v>
          </cell>
          <cell r="BP73">
            <v>0</v>
          </cell>
          <cell r="CW73">
            <v>65</v>
          </cell>
          <cell r="CX73" t="str">
            <v>APS</v>
          </cell>
          <cell r="CY73" t="str">
            <v>Spinning Reserves</v>
          </cell>
          <cell r="DD73">
            <v>0</v>
          </cell>
        </row>
        <row r="74">
          <cell r="AE74">
            <v>66</v>
          </cell>
          <cell r="AF74" t="str">
            <v>PNM</v>
          </cell>
          <cell r="AG74" t="str">
            <v>Spinning Reserves</v>
          </cell>
          <cell r="AK74">
            <v>3355</v>
          </cell>
          <cell r="AL74">
            <v>3355</v>
          </cell>
          <cell r="AO74">
            <v>66</v>
          </cell>
          <cell r="AP74" t="str">
            <v>PNM</v>
          </cell>
          <cell r="AQ74" t="str">
            <v>Spinning Reserves</v>
          </cell>
          <cell r="AU74">
            <v>910</v>
          </cell>
          <cell r="AV74">
            <v>910</v>
          </cell>
          <cell r="AY74">
            <v>66</v>
          </cell>
          <cell r="AZ74" t="str">
            <v>PNM</v>
          </cell>
          <cell r="BA74" t="str">
            <v>Spinning Reserves</v>
          </cell>
          <cell r="BE74">
            <v>2280</v>
          </cell>
          <cell r="BF74">
            <v>2280</v>
          </cell>
          <cell r="BI74">
            <v>66</v>
          </cell>
          <cell r="BJ74" t="str">
            <v>PNM</v>
          </cell>
          <cell r="BK74" t="str">
            <v>Spinning Reserves</v>
          </cell>
          <cell r="BP74">
            <v>0</v>
          </cell>
          <cell r="CW74">
            <v>66</v>
          </cell>
          <cell r="CX74" t="str">
            <v>PNM</v>
          </cell>
          <cell r="CY74" t="str">
            <v>Spinning Reserves</v>
          </cell>
          <cell r="DC74">
            <v>5035</v>
          </cell>
          <cell r="DD74">
            <v>5035</v>
          </cell>
        </row>
        <row r="75">
          <cell r="AE75">
            <v>67</v>
          </cell>
          <cell r="AF75" t="str">
            <v>SUBTOTAL  SPINNING RESERVES</v>
          </cell>
          <cell r="AH75">
            <v>0</v>
          </cell>
          <cell r="AI75">
            <v>0</v>
          </cell>
          <cell r="AJ75">
            <v>0</v>
          </cell>
          <cell r="AK75">
            <v>3355</v>
          </cell>
          <cell r="AL75">
            <v>3355</v>
          </cell>
          <cell r="AO75">
            <v>67</v>
          </cell>
          <cell r="AP75" t="str">
            <v>SUBTOTAL  SPINNING RESERVES</v>
          </cell>
          <cell r="AR75">
            <v>0</v>
          </cell>
          <cell r="AS75">
            <v>0</v>
          </cell>
          <cell r="AT75">
            <v>0</v>
          </cell>
          <cell r="AU75">
            <v>910</v>
          </cell>
          <cell r="AV75">
            <v>910</v>
          </cell>
          <cell r="AY75">
            <v>67</v>
          </cell>
          <cell r="AZ75" t="str">
            <v>SUBTOTAL  SPINNING RESERVES</v>
          </cell>
          <cell r="BB75">
            <v>0</v>
          </cell>
          <cell r="BC75">
            <v>0</v>
          </cell>
          <cell r="BD75">
            <v>0</v>
          </cell>
          <cell r="BE75">
            <v>2280</v>
          </cell>
          <cell r="BF75">
            <v>2280</v>
          </cell>
          <cell r="BI75">
            <v>67</v>
          </cell>
          <cell r="BJ75" t="str">
            <v>SUBTOTAL  SPINNING RESERVES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CW75">
            <v>67</v>
          </cell>
          <cell r="CX75" t="str">
            <v>SUBTOTAL  SPINNING RESERVES</v>
          </cell>
          <cell r="CZ75">
            <v>0</v>
          </cell>
          <cell r="DA75">
            <v>0</v>
          </cell>
          <cell r="DB75">
            <v>0</v>
          </cell>
          <cell r="DC75">
            <v>5035</v>
          </cell>
          <cell r="DD75">
            <v>5035</v>
          </cell>
        </row>
        <row r="76">
          <cell r="AE76">
            <v>68</v>
          </cell>
          <cell r="AF76" t="str">
            <v>AEPCO</v>
          </cell>
          <cell r="AG76" t="str">
            <v>SRSG Emerg Assist</v>
          </cell>
          <cell r="AH76">
            <v>57</v>
          </cell>
          <cell r="AI76">
            <v>2445</v>
          </cell>
          <cell r="AL76">
            <v>2445</v>
          </cell>
          <cell r="AO76">
            <v>68</v>
          </cell>
          <cell r="AP76" t="str">
            <v>AEPCO</v>
          </cell>
          <cell r="AQ76" t="str">
            <v>SRSG Emerg Assist</v>
          </cell>
          <cell r="AV76">
            <v>0</v>
          </cell>
          <cell r="AY76">
            <v>68</v>
          </cell>
          <cell r="AZ76" t="str">
            <v>AEPCO</v>
          </cell>
          <cell r="BA76" t="str">
            <v>SRSG Emerg Assist</v>
          </cell>
          <cell r="BB76">
            <v>53</v>
          </cell>
          <cell r="BC76">
            <v>2980</v>
          </cell>
          <cell r="BF76">
            <v>2980</v>
          </cell>
          <cell r="BI76">
            <v>68</v>
          </cell>
          <cell r="BJ76" t="str">
            <v>AEPCO</v>
          </cell>
          <cell r="BK76" t="str">
            <v>SRSG Emerg Assist</v>
          </cell>
          <cell r="BL76">
            <v>13</v>
          </cell>
          <cell r="BM76">
            <v>479</v>
          </cell>
          <cell r="BP76">
            <v>479</v>
          </cell>
          <cell r="CW76">
            <v>68</v>
          </cell>
          <cell r="CX76" t="str">
            <v>AEPCO</v>
          </cell>
          <cell r="CY76" t="str">
            <v>SRSG Emerg Assist</v>
          </cell>
          <cell r="CZ76">
            <v>37</v>
          </cell>
          <cell r="DA76">
            <v>1532</v>
          </cell>
          <cell r="DD76">
            <v>1532</v>
          </cell>
        </row>
        <row r="77">
          <cell r="AE77">
            <v>69</v>
          </cell>
          <cell r="AF77" t="str">
            <v>APS</v>
          </cell>
          <cell r="AG77" t="str">
            <v>SRSG Emerg Assist</v>
          </cell>
          <cell r="AH77">
            <v>26</v>
          </cell>
          <cell r="AI77">
            <v>1245</v>
          </cell>
          <cell r="AL77">
            <v>1245</v>
          </cell>
          <cell r="AO77">
            <v>69</v>
          </cell>
          <cell r="AP77" t="str">
            <v>APS</v>
          </cell>
          <cell r="AQ77" t="str">
            <v>SRSG Emerg Assist</v>
          </cell>
          <cell r="AR77">
            <v>39</v>
          </cell>
          <cell r="AS77">
            <v>1851</v>
          </cell>
          <cell r="AV77">
            <v>1851</v>
          </cell>
          <cell r="AY77">
            <v>69</v>
          </cell>
          <cell r="AZ77" t="str">
            <v>APS</v>
          </cell>
          <cell r="BA77" t="str">
            <v>SRSG Emerg Assist</v>
          </cell>
          <cell r="BB77">
            <v>17</v>
          </cell>
          <cell r="BC77">
            <v>849</v>
          </cell>
          <cell r="BF77">
            <v>849</v>
          </cell>
          <cell r="BI77">
            <v>69</v>
          </cell>
          <cell r="BJ77" t="str">
            <v>APS</v>
          </cell>
          <cell r="BK77" t="str">
            <v>SRSG Emerg Assist</v>
          </cell>
          <cell r="BL77">
            <v>24</v>
          </cell>
          <cell r="BM77">
            <v>1105</v>
          </cell>
          <cell r="BP77">
            <v>1105</v>
          </cell>
          <cell r="CW77">
            <v>69</v>
          </cell>
          <cell r="CX77" t="str">
            <v>APS</v>
          </cell>
          <cell r="CY77" t="str">
            <v>SRSG Emerg Assist</v>
          </cell>
          <cell r="CZ77">
            <v>4</v>
          </cell>
          <cell r="DA77">
            <v>141</v>
          </cell>
          <cell r="DD77">
            <v>141</v>
          </cell>
        </row>
        <row r="78">
          <cell r="AE78">
            <v>70</v>
          </cell>
          <cell r="AF78" t="str">
            <v>DUKE</v>
          </cell>
          <cell r="AG78" t="str">
            <v>SRSG Emerg Assist</v>
          </cell>
          <cell r="AL78">
            <v>0</v>
          </cell>
          <cell r="AO78">
            <v>70</v>
          </cell>
          <cell r="AP78" t="str">
            <v>DUKE</v>
          </cell>
          <cell r="AQ78" t="str">
            <v>SRSG Emerg Assist</v>
          </cell>
          <cell r="AR78">
            <v>54</v>
          </cell>
          <cell r="AS78">
            <v>2562</v>
          </cell>
          <cell r="AV78">
            <v>2562</v>
          </cell>
          <cell r="AY78">
            <v>70</v>
          </cell>
          <cell r="AZ78" t="str">
            <v>DUKE</v>
          </cell>
          <cell r="BA78" t="str">
            <v>SRSG Emerg Assist</v>
          </cell>
          <cell r="BF78">
            <v>0</v>
          </cell>
          <cell r="BI78">
            <v>70</v>
          </cell>
          <cell r="BJ78" t="str">
            <v>DUKE</v>
          </cell>
          <cell r="BK78" t="str">
            <v>SRSG Emerg Assist</v>
          </cell>
          <cell r="BL78">
            <v>171</v>
          </cell>
          <cell r="BM78">
            <v>7092</v>
          </cell>
          <cell r="BP78">
            <v>7092</v>
          </cell>
          <cell r="CW78">
            <v>70</v>
          </cell>
          <cell r="CX78" t="str">
            <v>DUKE</v>
          </cell>
          <cell r="CY78" t="str">
            <v>SRSG Emerg Assist</v>
          </cell>
          <cell r="CZ78">
            <v>30</v>
          </cell>
          <cell r="DA78">
            <v>1363</v>
          </cell>
          <cell r="DD78">
            <v>1363</v>
          </cell>
        </row>
        <row r="79">
          <cell r="AE79">
            <v>71</v>
          </cell>
          <cell r="AF79" t="str">
            <v>DUKE</v>
          </cell>
          <cell r="AG79" t="str">
            <v>SRSG Rsrv. Deficiency</v>
          </cell>
          <cell r="AL79">
            <v>0</v>
          </cell>
          <cell r="AO79">
            <v>71</v>
          </cell>
          <cell r="AP79" t="str">
            <v>DUKE</v>
          </cell>
          <cell r="AQ79" t="str">
            <v>SRSG Rsrv. Deficiency</v>
          </cell>
          <cell r="AV79">
            <v>0</v>
          </cell>
          <cell r="AY79">
            <v>71</v>
          </cell>
          <cell r="AZ79" t="str">
            <v>DUKE</v>
          </cell>
          <cell r="BA79" t="str">
            <v>SRSG Rsrv. Deficiency</v>
          </cell>
          <cell r="BF79">
            <v>0</v>
          </cell>
          <cell r="BI79">
            <v>71</v>
          </cell>
          <cell r="BJ79" t="str">
            <v>DUKE</v>
          </cell>
          <cell r="BK79" t="str">
            <v>SRSG Rsrv. Deficiency</v>
          </cell>
          <cell r="BP79">
            <v>0</v>
          </cell>
          <cell r="CW79">
            <v>71</v>
          </cell>
          <cell r="CX79" t="str">
            <v>DUKE</v>
          </cell>
          <cell r="CY79" t="str">
            <v>SRSG Rsrv. Deficiency</v>
          </cell>
          <cell r="DD79">
            <v>0</v>
          </cell>
        </row>
        <row r="80">
          <cell r="AE80">
            <v>72</v>
          </cell>
          <cell r="AF80" t="str">
            <v>FARM</v>
          </cell>
          <cell r="AG80" t="str">
            <v>SRSG Emerg Assist</v>
          </cell>
          <cell r="AH80">
            <v>2</v>
          </cell>
          <cell r="AI80">
            <v>83</v>
          </cell>
          <cell r="AL80">
            <v>83</v>
          </cell>
          <cell r="AO80">
            <v>72</v>
          </cell>
          <cell r="AP80" t="str">
            <v>FARM</v>
          </cell>
          <cell r="AQ80" t="str">
            <v>SRSG Emerg Assist</v>
          </cell>
          <cell r="AV80">
            <v>0</v>
          </cell>
          <cell r="AY80">
            <v>72</v>
          </cell>
          <cell r="AZ80" t="str">
            <v>FARM</v>
          </cell>
          <cell r="BA80" t="str">
            <v>SRSG Emerg Assist</v>
          </cell>
          <cell r="BF80">
            <v>0</v>
          </cell>
          <cell r="BI80">
            <v>72</v>
          </cell>
          <cell r="BJ80" t="str">
            <v>FARM</v>
          </cell>
          <cell r="BK80" t="str">
            <v>SRSG Emerg Assist</v>
          </cell>
          <cell r="BL80">
            <v>5</v>
          </cell>
          <cell r="BM80">
            <v>218</v>
          </cell>
          <cell r="BP80">
            <v>218</v>
          </cell>
          <cell r="CW80">
            <v>72</v>
          </cell>
          <cell r="CX80" t="str">
            <v>FARM</v>
          </cell>
          <cell r="CY80" t="str">
            <v>SRSG Emerg Assist</v>
          </cell>
          <cell r="DD80">
            <v>0</v>
          </cell>
        </row>
        <row r="81">
          <cell r="AE81">
            <v>73</v>
          </cell>
          <cell r="AF81" t="str">
            <v>IID</v>
          </cell>
          <cell r="AG81" t="str">
            <v>SRSG Emerg Assist</v>
          </cell>
          <cell r="AH81">
            <v>9</v>
          </cell>
          <cell r="AI81">
            <v>427</v>
          </cell>
          <cell r="AL81">
            <v>427</v>
          </cell>
          <cell r="AO81">
            <v>73</v>
          </cell>
          <cell r="AP81" t="str">
            <v>IID</v>
          </cell>
          <cell r="AQ81" t="str">
            <v>SRSG Emerg Assist</v>
          </cell>
          <cell r="AR81">
            <v>19</v>
          </cell>
          <cell r="AS81">
            <v>989</v>
          </cell>
          <cell r="AV81">
            <v>989</v>
          </cell>
          <cell r="AY81">
            <v>73</v>
          </cell>
          <cell r="AZ81" t="str">
            <v>IID</v>
          </cell>
          <cell r="BA81" t="str">
            <v>SRSG Emerg Assist</v>
          </cell>
          <cell r="BF81">
            <v>0</v>
          </cell>
          <cell r="BI81">
            <v>73</v>
          </cell>
          <cell r="BJ81" t="str">
            <v>IID</v>
          </cell>
          <cell r="BK81" t="str">
            <v>SRSG Emerg Assist</v>
          </cell>
          <cell r="BP81">
            <v>0</v>
          </cell>
          <cell r="CW81">
            <v>73</v>
          </cell>
          <cell r="CX81" t="str">
            <v>IID</v>
          </cell>
          <cell r="CY81" t="str">
            <v>SRSG Emerg Assist</v>
          </cell>
          <cell r="DD81">
            <v>0</v>
          </cell>
        </row>
        <row r="82">
          <cell r="AE82">
            <v>74</v>
          </cell>
          <cell r="AF82" t="str">
            <v>LAC</v>
          </cell>
          <cell r="AG82" t="str">
            <v>SRSG Emerg Assist</v>
          </cell>
          <cell r="AH82">
            <v>1</v>
          </cell>
          <cell r="AI82">
            <v>43</v>
          </cell>
          <cell r="AL82">
            <v>43</v>
          </cell>
          <cell r="AO82">
            <v>74</v>
          </cell>
          <cell r="AP82" t="str">
            <v>LAC</v>
          </cell>
          <cell r="AQ82" t="str">
            <v>SRSG Emerg Assist</v>
          </cell>
          <cell r="AR82">
            <v>1</v>
          </cell>
          <cell r="AS82">
            <v>50</v>
          </cell>
          <cell r="AV82">
            <v>50</v>
          </cell>
          <cell r="AY82">
            <v>74</v>
          </cell>
          <cell r="AZ82" t="str">
            <v>LAC</v>
          </cell>
          <cell r="BA82" t="str">
            <v>SRSG Emerg Assist</v>
          </cell>
          <cell r="BF82">
            <v>0</v>
          </cell>
          <cell r="BI82">
            <v>74</v>
          </cell>
          <cell r="BJ82" t="str">
            <v>LAC</v>
          </cell>
          <cell r="BK82" t="str">
            <v>SRSG Emerg Assist</v>
          </cell>
          <cell r="BP82">
            <v>0</v>
          </cell>
          <cell r="CW82">
            <v>74</v>
          </cell>
          <cell r="CX82" t="str">
            <v>LAC</v>
          </cell>
          <cell r="CY82" t="str">
            <v>SRSG Emerg Assist</v>
          </cell>
          <cell r="DD82">
            <v>0</v>
          </cell>
        </row>
        <row r="83">
          <cell r="AE83">
            <v>75</v>
          </cell>
          <cell r="AF83" t="str">
            <v>PGR</v>
          </cell>
          <cell r="AG83" t="str">
            <v>SRSG Emerg Assist</v>
          </cell>
          <cell r="AL83">
            <v>0</v>
          </cell>
          <cell r="AO83">
            <v>75</v>
          </cell>
          <cell r="AP83" t="str">
            <v>PGR</v>
          </cell>
          <cell r="AQ83" t="str">
            <v>SRSG Emerg Assist</v>
          </cell>
          <cell r="AV83">
            <v>0</v>
          </cell>
          <cell r="AY83">
            <v>75</v>
          </cell>
          <cell r="AZ83" t="str">
            <v>PGR</v>
          </cell>
          <cell r="BA83" t="str">
            <v>SRSG Emerg Assist</v>
          </cell>
          <cell r="BF83">
            <v>0</v>
          </cell>
          <cell r="BI83">
            <v>75</v>
          </cell>
          <cell r="BJ83" t="str">
            <v>PGR</v>
          </cell>
          <cell r="BK83" t="str">
            <v>SRSG Emerg Assist</v>
          </cell>
          <cell r="BP83">
            <v>0</v>
          </cell>
          <cell r="CW83">
            <v>75</v>
          </cell>
          <cell r="CX83" t="str">
            <v>PGR</v>
          </cell>
          <cell r="CY83" t="str">
            <v>SRSG Emerg Assist</v>
          </cell>
          <cell r="CZ83">
            <v>34</v>
          </cell>
          <cell r="DA83">
            <v>1355</v>
          </cell>
          <cell r="DD83">
            <v>1355</v>
          </cell>
        </row>
        <row r="84">
          <cell r="AE84">
            <v>76</v>
          </cell>
          <cell r="AF84" t="str">
            <v>PNM</v>
          </cell>
          <cell r="AG84" t="str">
            <v>SRSG Emerg Assist</v>
          </cell>
          <cell r="AH84">
            <v>35</v>
          </cell>
          <cell r="AI84">
            <v>1468</v>
          </cell>
          <cell r="AL84">
            <v>1468</v>
          </cell>
          <cell r="AO84">
            <v>76</v>
          </cell>
          <cell r="AP84" t="str">
            <v>PNM</v>
          </cell>
          <cell r="AQ84" t="str">
            <v>SRSG Emerg Assist</v>
          </cell>
          <cell r="AR84">
            <v>8</v>
          </cell>
          <cell r="AS84">
            <v>309</v>
          </cell>
          <cell r="AV84">
            <v>309</v>
          </cell>
          <cell r="AY84">
            <v>76</v>
          </cell>
          <cell r="AZ84" t="str">
            <v>PNM</v>
          </cell>
          <cell r="BA84" t="str">
            <v>SRSG Emerg Assist</v>
          </cell>
          <cell r="BB84">
            <v>34</v>
          </cell>
          <cell r="BC84">
            <v>1778</v>
          </cell>
          <cell r="BF84">
            <v>1778</v>
          </cell>
          <cell r="BI84">
            <v>76</v>
          </cell>
          <cell r="BJ84" t="str">
            <v>PNM</v>
          </cell>
          <cell r="BK84" t="str">
            <v>SRSG Emerg Assist</v>
          </cell>
          <cell r="BL84">
            <v>37</v>
          </cell>
          <cell r="BM84">
            <v>1492</v>
          </cell>
          <cell r="BP84">
            <v>1492</v>
          </cell>
          <cell r="CW84">
            <v>76</v>
          </cell>
          <cell r="CX84" t="str">
            <v>PNM</v>
          </cell>
          <cell r="CY84" t="str">
            <v>SRSG Emerg Assist</v>
          </cell>
          <cell r="CZ84">
            <v>70</v>
          </cell>
          <cell r="DA84">
            <v>2807</v>
          </cell>
          <cell r="DD84">
            <v>2807</v>
          </cell>
        </row>
        <row r="85">
          <cell r="AE85">
            <v>77</v>
          </cell>
          <cell r="AF85" t="str">
            <v>SRP</v>
          </cell>
          <cell r="AG85" t="str">
            <v>SRSG Emerg Assist</v>
          </cell>
          <cell r="AH85">
            <v>34</v>
          </cell>
          <cell r="AI85">
            <v>1526</v>
          </cell>
          <cell r="AL85">
            <v>1526</v>
          </cell>
          <cell r="AO85">
            <v>77</v>
          </cell>
          <cell r="AP85" t="str">
            <v>SRP</v>
          </cell>
          <cell r="AQ85" t="str">
            <v>SRSG Emerg Assist</v>
          </cell>
          <cell r="AR85">
            <v>50</v>
          </cell>
          <cell r="AS85">
            <v>2393</v>
          </cell>
          <cell r="AV85">
            <v>2393</v>
          </cell>
          <cell r="AY85">
            <v>77</v>
          </cell>
          <cell r="AZ85" t="str">
            <v>SRP</v>
          </cell>
          <cell r="BA85" t="str">
            <v>SRSG Emerg Assist</v>
          </cell>
          <cell r="BF85">
            <v>0</v>
          </cell>
          <cell r="BI85">
            <v>77</v>
          </cell>
          <cell r="BJ85" t="str">
            <v>SRP</v>
          </cell>
          <cell r="BK85" t="str">
            <v>SRSG Emerg Assist</v>
          </cell>
          <cell r="BP85">
            <v>0</v>
          </cell>
          <cell r="CW85">
            <v>77</v>
          </cell>
          <cell r="CX85" t="str">
            <v>SRP</v>
          </cell>
          <cell r="CY85" t="str">
            <v>SRSG Emerg Assist</v>
          </cell>
          <cell r="CZ85">
            <v>27</v>
          </cell>
          <cell r="DA85">
            <v>1186</v>
          </cell>
          <cell r="DD85">
            <v>1186</v>
          </cell>
        </row>
        <row r="86">
          <cell r="AE86">
            <v>78</v>
          </cell>
          <cell r="AF86" t="str">
            <v>TEP</v>
          </cell>
          <cell r="AG86" t="str">
            <v>SRSG Emerg Assist</v>
          </cell>
          <cell r="AH86">
            <v>25</v>
          </cell>
          <cell r="AI86">
            <v>1172</v>
          </cell>
          <cell r="AL86">
            <v>1172</v>
          </cell>
          <cell r="AO86">
            <v>78</v>
          </cell>
          <cell r="AP86" t="str">
            <v>TEP</v>
          </cell>
          <cell r="AQ86" t="str">
            <v>SRSG Emerg Assist</v>
          </cell>
          <cell r="AV86">
            <v>0</v>
          </cell>
          <cell r="AY86">
            <v>78</v>
          </cell>
          <cell r="AZ86" t="str">
            <v>TEP</v>
          </cell>
          <cell r="BA86" t="str">
            <v>SRSG Emerg Assist</v>
          </cell>
          <cell r="BF86">
            <v>0</v>
          </cell>
          <cell r="BI86">
            <v>78</v>
          </cell>
          <cell r="BJ86" t="str">
            <v>TEP</v>
          </cell>
          <cell r="BK86" t="str">
            <v>SRSG Emerg Assist</v>
          </cell>
          <cell r="BL86">
            <v>8</v>
          </cell>
          <cell r="BM86">
            <v>0</v>
          </cell>
          <cell r="BP86">
            <v>0</v>
          </cell>
          <cell r="CW86">
            <v>78</v>
          </cell>
          <cell r="CX86" t="str">
            <v>TEP</v>
          </cell>
          <cell r="CY86" t="str">
            <v>SRSG Emerg Assist</v>
          </cell>
          <cell r="DD86">
            <v>0</v>
          </cell>
        </row>
        <row r="87">
          <cell r="AE87">
            <v>79</v>
          </cell>
          <cell r="AF87" t="str">
            <v>SUBTOTAL SRSG EMERGENCY ASSIST</v>
          </cell>
          <cell r="AH87">
            <v>189</v>
          </cell>
          <cell r="AI87">
            <v>8409</v>
          </cell>
          <cell r="AJ87">
            <v>0</v>
          </cell>
          <cell r="AK87">
            <v>0</v>
          </cell>
          <cell r="AL87">
            <v>8409</v>
          </cell>
          <cell r="AO87">
            <v>79</v>
          </cell>
          <cell r="AP87" t="str">
            <v>SUBTOTAL SRSG EMERGENCY ASSIST</v>
          </cell>
          <cell r="AR87">
            <v>171</v>
          </cell>
          <cell r="AS87">
            <v>8154</v>
          </cell>
          <cell r="AT87">
            <v>0</v>
          </cell>
          <cell r="AU87">
            <v>0</v>
          </cell>
          <cell r="AV87">
            <v>8154</v>
          </cell>
          <cell r="AY87">
            <v>79</v>
          </cell>
          <cell r="AZ87" t="str">
            <v>SUBTOTAL SRSG EMERGENCY ASSIST</v>
          </cell>
          <cell r="BB87">
            <v>104</v>
          </cell>
          <cell r="BC87">
            <v>5607</v>
          </cell>
          <cell r="BD87">
            <v>0</v>
          </cell>
          <cell r="BE87">
            <v>0</v>
          </cell>
          <cell r="BF87">
            <v>5607</v>
          </cell>
          <cell r="BI87">
            <v>79</v>
          </cell>
          <cell r="BJ87" t="str">
            <v>SUBTOTAL SRSG EMERGENCY ASSIST</v>
          </cell>
          <cell r="BL87">
            <v>258</v>
          </cell>
          <cell r="BM87">
            <v>10386</v>
          </cell>
          <cell r="BN87">
            <v>0</v>
          </cell>
          <cell r="BO87">
            <v>0</v>
          </cell>
          <cell r="BP87">
            <v>10386</v>
          </cell>
          <cell r="CW87">
            <v>79</v>
          </cell>
          <cell r="CX87" t="str">
            <v>SUBTOTAL SRSG EMERGENCY ASSIST</v>
          </cell>
          <cell r="CZ87">
            <v>202</v>
          </cell>
          <cell r="DA87">
            <v>8384</v>
          </cell>
          <cell r="DB87">
            <v>0</v>
          </cell>
          <cell r="DC87">
            <v>0</v>
          </cell>
          <cell r="DD87">
            <v>8384</v>
          </cell>
        </row>
        <row r="89">
          <cell r="AE89">
            <v>80</v>
          </cell>
          <cell r="AF89" t="str">
            <v>TOTALS</v>
          </cell>
          <cell r="AH89">
            <v>84420</v>
          </cell>
          <cell r="AI89">
            <v>2539909</v>
          </cell>
          <cell r="AJ89">
            <v>34</v>
          </cell>
          <cell r="AK89">
            <v>488166</v>
          </cell>
          <cell r="AL89">
            <v>3028109</v>
          </cell>
          <cell r="AO89">
            <v>80</v>
          </cell>
          <cell r="AP89" t="str">
            <v>TOTALS</v>
          </cell>
          <cell r="AR89">
            <v>173546</v>
          </cell>
          <cell r="AS89">
            <v>4890292</v>
          </cell>
          <cell r="AT89">
            <v>20284</v>
          </cell>
          <cell r="AU89">
            <v>1317509</v>
          </cell>
          <cell r="AV89">
            <v>6228085</v>
          </cell>
          <cell r="AY89">
            <v>80</v>
          </cell>
          <cell r="AZ89" t="str">
            <v>TOTALS</v>
          </cell>
          <cell r="BB89">
            <v>159930</v>
          </cell>
          <cell r="BC89">
            <v>5494571</v>
          </cell>
          <cell r="BD89">
            <v>0</v>
          </cell>
          <cell r="BE89">
            <v>887409</v>
          </cell>
          <cell r="BF89">
            <v>6381980</v>
          </cell>
          <cell r="BI89">
            <v>80</v>
          </cell>
          <cell r="BJ89" t="str">
            <v>TOTALS</v>
          </cell>
          <cell r="BL89">
            <v>156422</v>
          </cell>
          <cell r="BM89">
            <v>5809571</v>
          </cell>
          <cell r="BN89">
            <v>77</v>
          </cell>
          <cell r="BO89">
            <v>1786992</v>
          </cell>
          <cell r="BP89">
            <v>7596640</v>
          </cell>
          <cell r="CW89">
            <v>80</v>
          </cell>
          <cell r="CX89" t="str">
            <v>TOTALS</v>
          </cell>
          <cell r="CZ89">
            <v>139265</v>
          </cell>
          <cell r="DA89">
            <v>4223920</v>
          </cell>
          <cell r="DB89">
            <v>0</v>
          </cell>
          <cell r="DC89">
            <v>660216</v>
          </cell>
          <cell r="DD89">
            <v>4884136</v>
          </cell>
        </row>
        <row r="91">
          <cell r="AF91" t="str">
            <v xml:space="preserve">PURCHASED POWER - OUT SUMMARY   </v>
          </cell>
          <cell r="AP91" t="str">
            <v xml:space="preserve">PURCHASED POWER - OUT SUMMARY   </v>
          </cell>
          <cell r="AZ91" t="str">
            <v xml:space="preserve">PURCHASED POWER - OUT SUMMARY   </v>
          </cell>
          <cell r="BJ91" t="str">
            <v xml:space="preserve">PURCHASED POWER - OUT SUMMARY   </v>
          </cell>
          <cell r="CX91" t="str">
            <v xml:space="preserve">PURCHASED POWER - OUT SUMMARY   </v>
          </cell>
        </row>
        <row r="92">
          <cell r="AE92">
            <v>81</v>
          </cell>
          <cell r="AF92" t="str">
            <v>FUEL &amp; TRANSMISSION AMOUNT</v>
          </cell>
          <cell r="AL92">
            <v>2539943</v>
          </cell>
          <cell r="AO92">
            <v>81</v>
          </cell>
          <cell r="AP92" t="str">
            <v>FUEL &amp; TRANSMISSION AMOUNT</v>
          </cell>
          <cell r="AV92">
            <v>4910576</v>
          </cell>
          <cell r="AY92">
            <v>81</v>
          </cell>
          <cell r="AZ92" t="str">
            <v>FUEL &amp; TRANSMISSION AMOUNT</v>
          </cell>
          <cell r="BF92">
            <v>5494571</v>
          </cell>
          <cell r="BI92">
            <v>81</v>
          </cell>
          <cell r="BJ92" t="str">
            <v>FUEL &amp; TRANSMISSION AMOUNT</v>
          </cell>
          <cell r="BP92">
            <v>5809648</v>
          </cell>
          <cell r="CW92">
            <v>81</v>
          </cell>
          <cell r="CX92" t="str">
            <v>FUEL &amp; TRANSMISSION AMOUNT</v>
          </cell>
          <cell r="DD92">
            <v>4223920</v>
          </cell>
        </row>
        <row r="93">
          <cell r="AE93">
            <v>82</v>
          </cell>
          <cell r="AF93" t="str">
            <v>FUEL CREDIT (MARGIN X 50%)</v>
          </cell>
          <cell r="AL93">
            <v>244083</v>
          </cell>
          <cell r="AO93">
            <v>82</v>
          </cell>
          <cell r="AP93" t="str">
            <v>FUEL CREDIT (MARGIN X 50%)</v>
          </cell>
          <cell r="AV93">
            <v>658755</v>
          </cell>
          <cell r="AY93">
            <v>82</v>
          </cell>
          <cell r="AZ93" t="str">
            <v>FUEL CREDIT (MARGIN X 50%)</v>
          </cell>
          <cell r="BF93">
            <v>443705</v>
          </cell>
          <cell r="BI93">
            <v>82</v>
          </cell>
          <cell r="BJ93" t="str">
            <v>FUEL CREDIT (MARGIN X 50%)</v>
          </cell>
          <cell r="BP93">
            <v>893496</v>
          </cell>
          <cell r="CW93">
            <v>82</v>
          </cell>
          <cell r="CX93" t="str">
            <v>FUEL CREDIT (MARGIN X 50%)</v>
          </cell>
          <cell r="DD93">
            <v>330108</v>
          </cell>
        </row>
        <row r="94">
          <cell r="AE94">
            <v>83</v>
          </cell>
          <cell r="AF94" t="str">
            <v>EPE CREDIT (MARGIN X 50%)</v>
          </cell>
          <cell r="AL94">
            <v>244083</v>
          </cell>
          <cell r="AO94">
            <v>83</v>
          </cell>
          <cell r="AP94" t="str">
            <v>EPE CREDIT (MARGIN X 50%)</v>
          </cell>
          <cell r="AV94">
            <v>658754</v>
          </cell>
          <cell r="AY94">
            <v>83</v>
          </cell>
          <cell r="AZ94" t="str">
            <v>EPE CREDIT (MARGIN X 50%)</v>
          </cell>
          <cell r="BF94">
            <v>443704</v>
          </cell>
          <cell r="BI94">
            <v>83</v>
          </cell>
          <cell r="BJ94" t="str">
            <v>EPE CREDIT (MARGIN X 50%)</v>
          </cell>
          <cell r="BP94">
            <v>893496</v>
          </cell>
          <cell r="CW94">
            <v>83</v>
          </cell>
          <cell r="CX94" t="str">
            <v>EPE CREDIT (MARGIN X 50%)</v>
          </cell>
          <cell r="DD94">
            <v>330108</v>
          </cell>
        </row>
        <row r="95">
          <cell r="AE95">
            <v>84</v>
          </cell>
          <cell r="AF95" t="str">
            <v>TOTAL PURCHASED POWER OUT</v>
          </cell>
          <cell r="AL95">
            <v>3028109</v>
          </cell>
          <cell r="AO95">
            <v>84</v>
          </cell>
          <cell r="AP95" t="str">
            <v>TOTAL PURCHASED POWER OUT</v>
          </cell>
          <cell r="AV95">
            <v>6228085</v>
          </cell>
          <cell r="AY95">
            <v>84</v>
          </cell>
          <cell r="AZ95" t="str">
            <v>TOTAL PURCHASED POWER OUT</v>
          </cell>
          <cell r="BF95">
            <v>6381980</v>
          </cell>
          <cell r="BI95">
            <v>84</v>
          </cell>
          <cell r="BJ95" t="str">
            <v>TOTAL PURCHASED POWER OUT</v>
          </cell>
          <cell r="BP95">
            <v>7596640</v>
          </cell>
          <cell r="CW95">
            <v>84</v>
          </cell>
          <cell r="CX95" t="str">
            <v>TOTAL PURCHASED POWER OUT</v>
          </cell>
          <cell r="DD95">
            <v>4884136</v>
          </cell>
        </row>
        <row r="97">
          <cell r="AE97">
            <v>85</v>
          </cell>
          <cell r="AF97" t="str">
            <v>TEXAS RECONCILABLE PURCHASED POWER - OUT (L81 + L82)</v>
          </cell>
          <cell r="AL97">
            <v>2784026</v>
          </cell>
          <cell r="AO97">
            <v>85</v>
          </cell>
          <cell r="AP97" t="str">
            <v>TEXAS RECONCILABLE PURCHASED POWER - OUT (L81 + L82)</v>
          </cell>
          <cell r="AV97">
            <v>5569331</v>
          </cell>
          <cell r="AY97">
            <v>85</v>
          </cell>
          <cell r="AZ97" t="str">
            <v>TEXAS RECONCILABLE PURCHASED POWER - OUT (L81 + L82)</v>
          </cell>
          <cell r="BF97">
            <v>5938276</v>
          </cell>
          <cell r="BI97">
            <v>85</v>
          </cell>
          <cell r="BJ97" t="str">
            <v>TEXAS RECONCILABLE PURCHASED POWER - OUT (L81 + L82)</v>
          </cell>
          <cell r="BP97">
            <v>6703144</v>
          </cell>
          <cell r="CW97">
            <v>85</v>
          </cell>
          <cell r="CX97" t="str">
            <v>TEXAS RECONCILABLE PURCHASED POWER - OUT (L81 + L82)</v>
          </cell>
          <cell r="DD97">
            <v>4554028</v>
          </cell>
        </row>
        <row r="98">
          <cell r="BJ98" t="str">
            <v>*  Not picked up by Financial Accounting</v>
          </cell>
        </row>
        <row r="100">
          <cell r="AF100" t="str">
            <v xml:space="preserve">PURCHASED POWER - IN  (1)   </v>
          </cell>
          <cell r="AP100" t="str">
            <v xml:space="preserve">PURCHASED POWER - IN  (1)   </v>
          </cell>
          <cell r="AZ100" t="str">
            <v xml:space="preserve">PURCHASED POWER - IN  (1)   </v>
          </cell>
          <cell r="BJ100" t="str">
            <v xml:space="preserve">PURCHASED POWER - IN  (1)   </v>
          </cell>
          <cell r="CX100" t="str">
            <v xml:space="preserve">PURCHASED POWER - IN  (1)   </v>
          </cell>
        </row>
        <row r="101">
          <cell r="AE101" t="str">
            <v>LINE</v>
          </cell>
          <cell r="AF101" t="str">
            <v>SELLER</v>
          </cell>
          <cell r="AG101" t="str">
            <v>TYPE</v>
          </cell>
          <cell r="AH101" t="str">
            <v>MWH</v>
          </cell>
          <cell r="AI101" t="str">
            <v>PP  COST</v>
          </cell>
          <cell r="AO101" t="str">
            <v>LINE</v>
          </cell>
          <cell r="AP101" t="str">
            <v>SELLER</v>
          </cell>
          <cell r="AQ101" t="str">
            <v>TYPE</v>
          </cell>
          <cell r="AR101" t="str">
            <v>MWH</v>
          </cell>
          <cell r="AS101" t="str">
            <v>PP  COST</v>
          </cell>
          <cell r="AY101" t="str">
            <v>LINE</v>
          </cell>
          <cell r="AZ101" t="str">
            <v>SELLER</v>
          </cell>
          <cell r="BA101" t="str">
            <v>TYPE</v>
          </cell>
          <cell r="BB101" t="str">
            <v>MWH</v>
          </cell>
          <cell r="BC101" t="str">
            <v>PP  COST</v>
          </cell>
          <cell r="BI101" t="str">
            <v>LINE</v>
          </cell>
          <cell r="BJ101" t="str">
            <v>SELLER</v>
          </cell>
          <cell r="BK101" t="str">
            <v>TYPE</v>
          </cell>
          <cell r="BL101" t="str">
            <v>MWH</v>
          </cell>
          <cell r="BM101" t="str">
            <v>PP  COST</v>
          </cell>
          <cell r="CW101" t="str">
            <v>LINE</v>
          </cell>
          <cell r="CX101" t="str">
            <v>SELLER</v>
          </cell>
          <cell r="CY101" t="str">
            <v>TYPE</v>
          </cell>
          <cell r="CZ101" t="str">
            <v>MWH</v>
          </cell>
          <cell r="DA101" t="str">
            <v>PP  COST</v>
          </cell>
        </row>
        <row r="102">
          <cell r="AE102">
            <v>86</v>
          </cell>
          <cell r="AF102" t="str">
            <v>AEP</v>
          </cell>
          <cell r="AG102" t="str">
            <v>Firm2</v>
          </cell>
          <cell r="AH102">
            <v>3800</v>
          </cell>
          <cell r="AI102">
            <v>148650</v>
          </cell>
          <cell r="AO102">
            <v>86</v>
          </cell>
          <cell r="AP102" t="str">
            <v>AEP</v>
          </cell>
          <cell r="AQ102" t="str">
            <v>Firm2</v>
          </cell>
          <cell r="AR102">
            <v>800</v>
          </cell>
          <cell r="AS102">
            <v>18100</v>
          </cell>
          <cell r="AY102">
            <v>86</v>
          </cell>
          <cell r="AZ102" t="str">
            <v>AEP</v>
          </cell>
          <cell r="BA102" t="str">
            <v>Firm2</v>
          </cell>
          <cell r="BB102">
            <v>440</v>
          </cell>
          <cell r="BC102">
            <v>6020</v>
          </cell>
          <cell r="BI102">
            <v>86</v>
          </cell>
          <cell r="BJ102" t="str">
            <v>AEP</v>
          </cell>
          <cell r="BK102" t="str">
            <v>Firm2</v>
          </cell>
          <cell r="BL102">
            <v>1755</v>
          </cell>
          <cell r="BM102">
            <v>102865</v>
          </cell>
          <cell r="CW102">
            <v>86</v>
          </cell>
          <cell r="CX102" t="str">
            <v>AEP</v>
          </cell>
          <cell r="CY102" t="str">
            <v>Firm2</v>
          </cell>
          <cell r="CZ102">
            <v>4600</v>
          </cell>
          <cell r="DA102">
            <v>140103</v>
          </cell>
        </row>
        <row r="103">
          <cell r="AE103">
            <v>87</v>
          </cell>
          <cell r="AF103" t="str">
            <v>AEPCO</v>
          </cell>
          <cell r="AG103" t="str">
            <v>Firm2</v>
          </cell>
          <cell r="AO103">
            <v>87</v>
          </cell>
          <cell r="AP103" t="str">
            <v>AEPCO</v>
          </cell>
          <cell r="AQ103" t="str">
            <v>Firm2</v>
          </cell>
          <cell r="AY103">
            <v>87</v>
          </cell>
          <cell r="AZ103" t="str">
            <v>AEPCO</v>
          </cell>
          <cell r="BA103" t="str">
            <v>Firm2</v>
          </cell>
          <cell r="BI103">
            <v>87</v>
          </cell>
          <cell r="BJ103" t="str">
            <v>AEPCO</v>
          </cell>
          <cell r="BK103" t="str">
            <v>Firm2</v>
          </cell>
          <cell r="CW103">
            <v>87</v>
          </cell>
          <cell r="CX103" t="str">
            <v>AEPCO</v>
          </cell>
          <cell r="CY103" t="str">
            <v>Firm2</v>
          </cell>
        </row>
        <row r="104">
          <cell r="AE104">
            <v>88</v>
          </cell>
          <cell r="AF104" t="str">
            <v>APS</v>
          </cell>
          <cell r="AG104" t="str">
            <v>Firm2</v>
          </cell>
          <cell r="AH104">
            <v>885</v>
          </cell>
          <cell r="AI104">
            <v>25285</v>
          </cell>
          <cell r="AO104">
            <v>88</v>
          </cell>
          <cell r="AP104" t="str">
            <v>APS</v>
          </cell>
          <cell r="AQ104" t="str">
            <v>Firm2</v>
          </cell>
          <cell r="AR104">
            <v>18517</v>
          </cell>
          <cell r="AS104">
            <v>963110</v>
          </cell>
          <cell r="AY104">
            <v>88</v>
          </cell>
          <cell r="AZ104" t="str">
            <v>APS</v>
          </cell>
          <cell r="BA104" t="str">
            <v>Firm2</v>
          </cell>
          <cell r="BB104">
            <v>9495</v>
          </cell>
          <cell r="BC104">
            <v>517455</v>
          </cell>
          <cell r="BI104">
            <v>88</v>
          </cell>
          <cell r="BJ104" t="str">
            <v>APS</v>
          </cell>
          <cell r="BK104" t="str">
            <v>Firm2</v>
          </cell>
          <cell r="BL104">
            <v>3800</v>
          </cell>
          <cell r="BM104">
            <v>190100</v>
          </cell>
          <cell r="CW104">
            <v>88</v>
          </cell>
          <cell r="CX104" t="str">
            <v>APS</v>
          </cell>
          <cell r="CY104" t="str">
            <v>Firm2</v>
          </cell>
          <cell r="CZ104">
            <v>36065</v>
          </cell>
          <cell r="DA104">
            <v>1460384</v>
          </cell>
        </row>
        <row r="105">
          <cell r="AE105">
            <v>89</v>
          </cell>
          <cell r="AF105" t="str">
            <v>BP ENERGY</v>
          </cell>
          <cell r="AG105" t="str">
            <v>Firm2</v>
          </cell>
          <cell r="AO105">
            <v>89</v>
          </cell>
          <cell r="AP105" t="str">
            <v>BP ENERGY</v>
          </cell>
          <cell r="AQ105" t="str">
            <v>Firm2</v>
          </cell>
          <cell r="AY105">
            <v>89</v>
          </cell>
          <cell r="AZ105" t="str">
            <v>BP ENERGY</v>
          </cell>
          <cell r="BA105" t="str">
            <v>Firm2</v>
          </cell>
          <cell r="BI105">
            <v>89</v>
          </cell>
          <cell r="BJ105" t="str">
            <v>BP ENERGY</v>
          </cell>
          <cell r="BK105" t="str">
            <v>Firm2</v>
          </cell>
          <cell r="CW105">
            <v>89</v>
          </cell>
          <cell r="CX105" t="str">
            <v>BP ENERGY</v>
          </cell>
          <cell r="CY105" t="str">
            <v>Firm2</v>
          </cell>
        </row>
        <row r="106">
          <cell r="AE106">
            <v>90</v>
          </cell>
          <cell r="AF106" t="str">
            <v>BURBANK</v>
          </cell>
          <cell r="AG106" t="str">
            <v>Firm2</v>
          </cell>
          <cell r="AO106">
            <v>90</v>
          </cell>
          <cell r="AP106" t="str">
            <v>BURBANK</v>
          </cell>
          <cell r="AQ106" t="str">
            <v>Firm2</v>
          </cell>
          <cell r="AY106">
            <v>90</v>
          </cell>
          <cell r="AZ106" t="str">
            <v>BURBANK</v>
          </cell>
          <cell r="BA106" t="str">
            <v>Firm2</v>
          </cell>
          <cell r="BI106">
            <v>90</v>
          </cell>
          <cell r="BJ106" t="str">
            <v>BURBANK</v>
          </cell>
          <cell r="BK106" t="str">
            <v>Firm2</v>
          </cell>
          <cell r="CW106">
            <v>90</v>
          </cell>
          <cell r="CX106" t="str">
            <v>BURBANK</v>
          </cell>
          <cell r="CY106" t="str">
            <v>Firm2</v>
          </cell>
          <cell r="CZ106">
            <v>2400</v>
          </cell>
          <cell r="DA106">
            <v>87500</v>
          </cell>
        </row>
        <row r="107">
          <cell r="AE107">
            <v>91</v>
          </cell>
          <cell r="AF107" t="str">
            <v>CALPINE</v>
          </cell>
          <cell r="AG107" t="str">
            <v>Firm2</v>
          </cell>
          <cell r="AH107">
            <v>367</v>
          </cell>
          <cell r="AI107">
            <v>17295</v>
          </cell>
          <cell r="AO107">
            <v>91</v>
          </cell>
          <cell r="AP107" t="str">
            <v>CALPINE</v>
          </cell>
          <cell r="AQ107" t="str">
            <v>Firm2</v>
          </cell>
          <cell r="AR107">
            <v>94</v>
          </cell>
          <cell r="AS107">
            <v>3537</v>
          </cell>
          <cell r="AY107">
            <v>91</v>
          </cell>
          <cell r="AZ107" t="str">
            <v>CALPINE</v>
          </cell>
          <cell r="BA107" t="str">
            <v>Firm2</v>
          </cell>
          <cell r="BB107">
            <v>144</v>
          </cell>
          <cell r="BC107">
            <v>5470</v>
          </cell>
          <cell r="BI107">
            <v>91</v>
          </cell>
          <cell r="BJ107" t="str">
            <v>CALPINE</v>
          </cell>
          <cell r="BK107" t="str">
            <v>Firm2</v>
          </cell>
          <cell r="CW107">
            <v>91</v>
          </cell>
          <cell r="CX107" t="str">
            <v>CALPINE</v>
          </cell>
          <cell r="CY107" t="str">
            <v>Firm2</v>
          </cell>
          <cell r="CZ107">
            <v>20</v>
          </cell>
          <cell r="DA107">
            <v>740</v>
          </cell>
        </row>
        <row r="108">
          <cell r="AE108">
            <v>92</v>
          </cell>
          <cell r="AF108" t="str">
            <v>CARGILL</v>
          </cell>
          <cell r="AG108" t="str">
            <v>Firm2</v>
          </cell>
          <cell r="AO108">
            <v>92</v>
          </cell>
          <cell r="AP108" t="str">
            <v>CARGILL</v>
          </cell>
          <cell r="AQ108" t="str">
            <v>Firm2</v>
          </cell>
          <cell r="AR108">
            <v>1200</v>
          </cell>
          <cell r="AS108">
            <v>55800</v>
          </cell>
          <cell r="AY108">
            <v>92</v>
          </cell>
          <cell r="AZ108" t="str">
            <v>CARGILL</v>
          </cell>
          <cell r="BA108" t="str">
            <v>Firm2</v>
          </cell>
          <cell r="BB108">
            <v>8050</v>
          </cell>
          <cell r="BC108">
            <v>427500</v>
          </cell>
          <cell r="BI108">
            <v>92</v>
          </cell>
          <cell r="BJ108" t="str">
            <v>CARGILL</v>
          </cell>
          <cell r="BK108" t="str">
            <v>Firm2</v>
          </cell>
          <cell r="BL108">
            <v>400</v>
          </cell>
          <cell r="BM108">
            <v>21200</v>
          </cell>
          <cell r="CW108">
            <v>92</v>
          </cell>
          <cell r="CX108" t="str">
            <v>CARGILL</v>
          </cell>
          <cell r="CY108" t="str">
            <v>Firm2</v>
          </cell>
          <cell r="CZ108">
            <v>4560</v>
          </cell>
          <cell r="DA108">
            <v>160620</v>
          </cell>
        </row>
        <row r="109">
          <cell r="AE109">
            <v>93</v>
          </cell>
          <cell r="AF109" t="str">
            <v>CONSTELLATION</v>
          </cell>
          <cell r="AG109" t="str">
            <v>Firm2</v>
          </cell>
          <cell r="AO109">
            <v>93</v>
          </cell>
          <cell r="AP109" t="str">
            <v>CONSTELLATION</v>
          </cell>
          <cell r="AQ109" t="str">
            <v>Firm2</v>
          </cell>
          <cell r="AY109">
            <v>93</v>
          </cell>
          <cell r="AZ109" t="str">
            <v>CONSTELLATION</v>
          </cell>
          <cell r="BA109" t="str">
            <v>Firm2</v>
          </cell>
          <cell r="BB109">
            <v>160</v>
          </cell>
          <cell r="BC109">
            <v>7760</v>
          </cell>
          <cell r="BI109">
            <v>93</v>
          </cell>
          <cell r="BJ109" t="str">
            <v>CONSTELLATION</v>
          </cell>
          <cell r="BK109" t="str">
            <v>Firm2</v>
          </cell>
          <cell r="CW109">
            <v>93</v>
          </cell>
          <cell r="CX109" t="str">
            <v>CONSTELLATION</v>
          </cell>
          <cell r="CY109" t="str">
            <v>Firm2</v>
          </cell>
        </row>
        <row r="110">
          <cell r="AE110">
            <v>94</v>
          </cell>
          <cell r="AF110" t="str">
            <v>CONOCO</v>
          </cell>
          <cell r="AG110" t="str">
            <v>Firm2</v>
          </cell>
          <cell r="AO110">
            <v>94</v>
          </cell>
          <cell r="AP110" t="str">
            <v>CONOCO</v>
          </cell>
          <cell r="AQ110" t="str">
            <v>Firm2</v>
          </cell>
          <cell r="AY110">
            <v>94</v>
          </cell>
          <cell r="AZ110" t="str">
            <v>CONOCO</v>
          </cell>
          <cell r="BA110" t="str">
            <v>Firm2</v>
          </cell>
          <cell r="BB110">
            <v>4</v>
          </cell>
          <cell r="BC110">
            <v>92</v>
          </cell>
          <cell r="BI110">
            <v>94</v>
          </cell>
          <cell r="BJ110" t="str">
            <v>CONOCO</v>
          </cell>
          <cell r="BK110" t="str">
            <v>Firm2</v>
          </cell>
          <cell r="BL110">
            <v>200</v>
          </cell>
          <cell r="BM110">
            <v>13500</v>
          </cell>
          <cell r="CW110">
            <v>94</v>
          </cell>
          <cell r="CX110" t="str">
            <v>CONOCO</v>
          </cell>
          <cell r="CY110" t="str">
            <v>Firm2</v>
          </cell>
          <cell r="CZ110">
            <v>725</v>
          </cell>
          <cell r="DA110">
            <v>21805</v>
          </cell>
        </row>
        <row r="111">
          <cell r="AE111">
            <v>95</v>
          </cell>
          <cell r="AF111" t="str">
            <v>CORAL</v>
          </cell>
          <cell r="AG111" t="str">
            <v>Firm2</v>
          </cell>
          <cell r="AH111">
            <v>3731</v>
          </cell>
          <cell r="AI111">
            <v>148104</v>
          </cell>
          <cell r="AO111">
            <v>95</v>
          </cell>
          <cell r="AP111" t="str">
            <v>CORAL</v>
          </cell>
          <cell r="AQ111" t="str">
            <v>Firm2</v>
          </cell>
          <cell r="AR111">
            <v>47</v>
          </cell>
          <cell r="AS111">
            <v>1470</v>
          </cell>
          <cell r="AY111">
            <v>95</v>
          </cell>
          <cell r="AZ111" t="str">
            <v>CORAL</v>
          </cell>
          <cell r="BA111" t="str">
            <v>Firm2</v>
          </cell>
          <cell r="BB111">
            <v>550</v>
          </cell>
          <cell r="BC111">
            <v>32350</v>
          </cell>
          <cell r="BI111">
            <v>95</v>
          </cell>
          <cell r="BJ111" t="str">
            <v>CORAL</v>
          </cell>
          <cell r="BK111" t="str">
            <v>Firm2</v>
          </cell>
          <cell r="BL111">
            <v>800</v>
          </cell>
          <cell r="BM111">
            <v>36650</v>
          </cell>
          <cell r="CW111">
            <v>95</v>
          </cell>
          <cell r="CX111" t="str">
            <v>CORAL</v>
          </cell>
          <cell r="CY111" t="str">
            <v>Firm2</v>
          </cell>
          <cell r="CZ111">
            <v>400</v>
          </cell>
          <cell r="DA111">
            <v>14400</v>
          </cell>
        </row>
        <row r="112">
          <cell r="AE112">
            <v>96</v>
          </cell>
          <cell r="AF112" t="str">
            <v>DUKE</v>
          </cell>
          <cell r="AG112" t="str">
            <v>Firm2</v>
          </cell>
          <cell r="AO112">
            <v>96</v>
          </cell>
          <cell r="AP112" t="str">
            <v>DUKE</v>
          </cell>
          <cell r="AQ112" t="str">
            <v>Firm2</v>
          </cell>
          <cell r="AY112">
            <v>96</v>
          </cell>
          <cell r="AZ112" t="str">
            <v>DUKE</v>
          </cell>
          <cell r="BA112" t="str">
            <v>Firm2</v>
          </cell>
          <cell r="BI112">
            <v>96</v>
          </cell>
          <cell r="BJ112" t="str">
            <v>DUKE</v>
          </cell>
          <cell r="BK112" t="str">
            <v>Firm2</v>
          </cell>
          <cell r="CW112">
            <v>96</v>
          </cell>
          <cell r="CX112" t="str">
            <v>DUKE</v>
          </cell>
          <cell r="CY112" t="str">
            <v>Firm2</v>
          </cell>
        </row>
        <row r="113">
          <cell r="AE113">
            <v>97</v>
          </cell>
          <cell r="AF113" t="str">
            <v>ENRON</v>
          </cell>
          <cell r="AG113" t="str">
            <v>Firm2</v>
          </cell>
          <cell r="AO113">
            <v>97</v>
          </cell>
          <cell r="AP113" t="str">
            <v>ENRON</v>
          </cell>
          <cell r="AQ113" t="str">
            <v>Firm2</v>
          </cell>
          <cell r="AY113">
            <v>97</v>
          </cell>
          <cell r="AZ113" t="str">
            <v>ENRON</v>
          </cell>
          <cell r="BA113" t="str">
            <v>Firm2</v>
          </cell>
          <cell r="BI113">
            <v>97</v>
          </cell>
          <cell r="BJ113" t="str">
            <v>ENRON</v>
          </cell>
          <cell r="BK113" t="str">
            <v>Firm2</v>
          </cell>
          <cell r="CW113">
            <v>97</v>
          </cell>
          <cell r="CX113" t="str">
            <v>ENRON</v>
          </cell>
          <cell r="CY113" t="str">
            <v>Firm2</v>
          </cell>
        </row>
        <row r="114">
          <cell r="AE114">
            <v>98</v>
          </cell>
          <cell r="AF114" t="str">
            <v>IDACORP</v>
          </cell>
          <cell r="AG114" t="str">
            <v>Firm2</v>
          </cell>
          <cell r="AO114">
            <v>98</v>
          </cell>
          <cell r="AP114" t="str">
            <v>IDACORP</v>
          </cell>
          <cell r="AQ114" t="str">
            <v>Firm2</v>
          </cell>
          <cell r="AY114">
            <v>98</v>
          </cell>
          <cell r="AZ114" t="str">
            <v>IDACORP</v>
          </cell>
          <cell r="BA114" t="str">
            <v>Firm2</v>
          </cell>
          <cell r="BI114">
            <v>98</v>
          </cell>
          <cell r="BJ114" t="str">
            <v>IDACORP</v>
          </cell>
          <cell r="BK114" t="str">
            <v>Firm2</v>
          </cell>
          <cell r="CW114">
            <v>98</v>
          </cell>
          <cell r="CX114" t="str">
            <v>IDACORP</v>
          </cell>
          <cell r="CY114" t="str">
            <v>Firm2</v>
          </cell>
        </row>
        <row r="115">
          <cell r="AE115">
            <v>99</v>
          </cell>
          <cell r="AF115" t="str">
            <v>LADWP</v>
          </cell>
          <cell r="AG115" t="str">
            <v>Firm2</v>
          </cell>
          <cell r="AO115">
            <v>99</v>
          </cell>
          <cell r="AP115" t="str">
            <v>LADWP</v>
          </cell>
          <cell r="AQ115" t="str">
            <v>Firm2</v>
          </cell>
          <cell r="AY115">
            <v>99</v>
          </cell>
          <cell r="AZ115" t="str">
            <v>LADWP</v>
          </cell>
          <cell r="BA115" t="str">
            <v>Firm2</v>
          </cell>
          <cell r="BB115">
            <v>210</v>
          </cell>
          <cell r="BC115">
            <v>16715</v>
          </cell>
          <cell r="BI115">
            <v>99</v>
          </cell>
          <cell r="BJ115" t="str">
            <v>LADWP</v>
          </cell>
          <cell r="BK115" t="str">
            <v>Firm2</v>
          </cell>
          <cell r="BL115">
            <v>980</v>
          </cell>
          <cell r="BM115">
            <v>62900</v>
          </cell>
          <cell r="CW115">
            <v>99</v>
          </cell>
          <cell r="CX115" t="str">
            <v>LADWP</v>
          </cell>
          <cell r="CY115" t="str">
            <v>Firm2</v>
          </cell>
        </row>
        <row r="116">
          <cell r="AE116">
            <v>100</v>
          </cell>
          <cell r="AF116" t="str">
            <v>MIECO</v>
          </cell>
          <cell r="AG116" t="str">
            <v>Firm2</v>
          </cell>
          <cell r="AO116">
            <v>100</v>
          </cell>
          <cell r="AP116" t="str">
            <v>MIECO</v>
          </cell>
          <cell r="AQ116" t="str">
            <v>Firm2</v>
          </cell>
          <cell r="AY116">
            <v>100</v>
          </cell>
          <cell r="AZ116" t="str">
            <v>MIECO</v>
          </cell>
          <cell r="BA116" t="str">
            <v>Firm2</v>
          </cell>
          <cell r="BI116">
            <v>100</v>
          </cell>
          <cell r="BJ116" t="str">
            <v>MIECO</v>
          </cell>
          <cell r="BK116" t="str">
            <v>Firm2</v>
          </cell>
          <cell r="CW116">
            <v>100</v>
          </cell>
          <cell r="CX116" t="str">
            <v>MIECO</v>
          </cell>
          <cell r="CY116" t="str">
            <v>Firm2</v>
          </cell>
        </row>
        <row r="117">
          <cell r="AE117">
            <v>101</v>
          </cell>
          <cell r="AF117" t="str">
            <v>MIRANT</v>
          </cell>
          <cell r="AG117" t="str">
            <v>Firm2</v>
          </cell>
          <cell r="AO117">
            <v>101</v>
          </cell>
          <cell r="AP117" t="str">
            <v>MIRANT</v>
          </cell>
          <cell r="AQ117" t="str">
            <v>Firm2</v>
          </cell>
          <cell r="AR117">
            <v>500</v>
          </cell>
          <cell r="AS117">
            <v>16500</v>
          </cell>
          <cell r="AY117">
            <v>101</v>
          </cell>
          <cell r="AZ117" t="str">
            <v>MIRANT</v>
          </cell>
          <cell r="BA117" t="str">
            <v>Firm2</v>
          </cell>
          <cell r="BB117">
            <v>50</v>
          </cell>
          <cell r="BC117">
            <v>1750</v>
          </cell>
          <cell r="BI117">
            <v>101</v>
          </cell>
          <cell r="BJ117" t="str">
            <v>MIRANT</v>
          </cell>
          <cell r="BK117" t="str">
            <v>Firm2</v>
          </cell>
          <cell r="CW117">
            <v>101</v>
          </cell>
          <cell r="CX117" t="str">
            <v>MIRANT</v>
          </cell>
          <cell r="CY117" t="str">
            <v>Firm2</v>
          </cell>
        </row>
        <row r="118">
          <cell r="AE118">
            <v>102</v>
          </cell>
          <cell r="AF118" t="str">
            <v>MORGAN</v>
          </cell>
          <cell r="AG118" t="str">
            <v>Firm2</v>
          </cell>
          <cell r="AH118">
            <v>16701</v>
          </cell>
          <cell r="AI118">
            <v>673358</v>
          </cell>
          <cell r="AO118">
            <v>102</v>
          </cell>
          <cell r="AP118" t="str">
            <v>MORGAN</v>
          </cell>
          <cell r="AQ118" t="str">
            <v>Firm2</v>
          </cell>
          <cell r="AR118">
            <v>18816</v>
          </cell>
          <cell r="AS118">
            <v>701036</v>
          </cell>
          <cell r="AY118">
            <v>102</v>
          </cell>
          <cell r="AZ118" t="str">
            <v>MORGAN</v>
          </cell>
          <cell r="BA118" t="str">
            <v>Firm2</v>
          </cell>
          <cell r="BB118">
            <v>16360</v>
          </cell>
          <cell r="BC118">
            <v>805660</v>
          </cell>
          <cell r="BI118">
            <v>102</v>
          </cell>
          <cell r="BJ118" t="str">
            <v>MORGAN</v>
          </cell>
          <cell r="BK118" t="str">
            <v>Firm2</v>
          </cell>
          <cell r="BL118">
            <v>7232</v>
          </cell>
          <cell r="BM118">
            <v>408002</v>
          </cell>
          <cell r="CW118">
            <v>102</v>
          </cell>
          <cell r="CX118" t="str">
            <v>MORGAN</v>
          </cell>
          <cell r="CY118" t="str">
            <v>Firm2</v>
          </cell>
          <cell r="CZ118">
            <v>6520</v>
          </cell>
          <cell r="DA118">
            <v>229591</v>
          </cell>
        </row>
        <row r="119">
          <cell r="AE119">
            <v>103</v>
          </cell>
          <cell r="AF119" t="str">
            <v>PACIFICORP</v>
          </cell>
          <cell r="AG119" t="str">
            <v>Firm2</v>
          </cell>
          <cell r="AO119">
            <v>103</v>
          </cell>
          <cell r="AP119" t="str">
            <v>PACIFICORP</v>
          </cell>
          <cell r="AQ119" t="str">
            <v>Firm2</v>
          </cell>
          <cell r="AY119">
            <v>103</v>
          </cell>
          <cell r="AZ119" t="str">
            <v>PACIFICORP</v>
          </cell>
          <cell r="BA119" t="str">
            <v>Firm2</v>
          </cell>
          <cell r="BI119">
            <v>103</v>
          </cell>
          <cell r="BJ119" t="str">
            <v>PACIFICORP</v>
          </cell>
          <cell r="BK119" t="str">
            <v>Firm2</v>
          </cell>
          <cell r="CW119">
            <v>103</v>
          </cell>
          <cell r="CX119" t="str">
            <v>PACIFICORP</v>
          </cell>
          <cell r="CY119" t="str">
            <v>Firm2</v>
          </cell>
          <cell r="CZ119">
            <v>400</v>
          </cell>
          <cell r="DA119">
            <v>15100</v>
          </cell>
        </row>
        <row r="120">
          <cell r="AE120">
            <v>104</v>
          </cell>
          <cell r="AF120" t="str">
            <v>PNM</v>
          </cell>
          <cell r="AG120" t="str">
            <v>Firm2</v>
          </cell>
          <cell r="AH120">
            <v>7159</v>
          </cell>
          <cell r="AI120">
            <v>292725</v>
          </cell>
          <cell r="AO120">
            <v>104</v>
          </cell>
          <cell r="AP120" t="str">
            <v>PNM</v>
          </cell>
          <cell r="AQ120" t="str">
            <v>Firm2</v>
          </cell>
          <cell r="AR120">
            <v>15501</v>
          </cell>
          <cell r="AS120">
            <v>730122</v>
          </cell>
          <cell r="AY120">
            <v>104</v>
          </cell>
          <cell r="AZ120" t="str">
            <v>PNM</v>
          </cell>
          <cell r="BA120" t="str">
            <v>Firm2</v>
          </cell>
          <cell r="BB120">
            <v>16750</v>
          </cell>
          <cell r="BC120">
            <v>871858</v>
          </cell>
          <cell r="BI120">
            <v>104</v>
          </cell>
          <cell r="BJ120" t="str">
            <v>PNM</v>
          </cell>
          <cell r="BK120" t="str">
            <v>Firm2</v>
          </cell>
          <cell r="BL120">
            <v>22722</v>
          </cell>
          <cell r="BM120">
            <v>1387746</v>
          </cell>
          <cell r="CW120">
            <v>104</v>
          </cell>
          <cell r="CX120" t="str">
            <v>PNM</v>
          </cell>
          <cell r="CY120" t="str">
            <v>Firm2</v>
          </cell>
          <cell r="CZ120">
            <v>7115</v>
          </cell>
          <cell r="DA120">
            <v>253260</v>
          </cell>
        </row>
        <row r="121">
          <cell r="AE121">
            <v>105</v>
          </cell>
          <cell r="AF121" t="str">
            <v>POWERX</v>
          </cell>
          <cell r="AG121" t="str">
            <v>Firm2</v>
          </cell>
          <cell r="AH121">
            <v>75</v>
          </cell>
          <cell r="AI121">
            <v>4125</v>
          </cell>
          <cell r="AO121">
            <v>105</v>
          </cell>
          <cell r="AP121" t="str">
            <v>POWERX</v>
          </cell>
          <cell r="AQ121" t="str">
            <v>Firm2</v>
          </cell>
          <cell r="AR121">
            <v>91</v>
          </cell>
          <cell r="AS121">
            <v>5915</v>
          </cell>
          <cell r="AY121">
            <v>105</v>
          </cell>
          <cell r="AZ121" t="str">
            <v>POWERX</v>
          </cell>
          <cell r="BA121" t="str">
            <v>Firm2</v>
          </cell>
          <cell r="BI121">
            <v>105</v>
          </cell>
          <cell r="BJ121" t="str">
            <v>POWERX</v>
          </cell>
          <cell r="BK121" t="str">
            <v>Firm2</v>
          </cell>
          <cell r="BL121">
            <v>15</v>
          </cell>
          <cell r="BM121">
            <v>1125</v>
          </cell>
          <cell r="CW121">
            <v>105</v>
          </cell>
          <cell r="CX121" t="str">
            <v>POWERX</v>
          </cell>
          <cell r="CY121" t="str">
            <v>Firm2</v>
          </cell>
        </row>
        <row r="122">
          <cell r="AE122">
            <v>106</v>
          </cell>
          <cell r="AF122" t="str">
            <v>PPM</v>
          </cell>
          <cell r="AG122" t="str">
            <v>Firm2</v>
          </cell>
          <cell r="AO122">
            <v>106</v>
          </cell>
          <cell r="AP122" t="str">
            <v>PPM</v>
          </cell>
          <cell r="AQ122" t="str">
            <v>Firm2</v>
          </cell>
          <cell r="AR122">
            <v>220</v>
          </cell>
          <cell r="AS122">
            <v>9460</v>
          </cell>
          <cell r="AY122">
            <v>106</v>
          </cell>
          <cell r="AZ122" t="str">
            <v>PPM</v>
          </cell>
          <cell r="BA122" t="str">
            <v>Firm2</v>
          </cell>
          <cell r="BB122">
            <v>1170</v>
          </cell>
          <cell r="BC122">
            <v>48530</v>
          </cell>
          <cell r="BI122">
            <v>106</v>
          </cell>
          <cell r="BJ122" t="str">
            <v>PPM</v>
          </cell>
          <cell r="BK122" t="str">
            <v>Firm2</v>
          </cell>
          <cell r="BL122">
            <v>900</v>
          </cell>
          <cell r="BM122">
            <v>57200</v>
          </cell>
          <cell r="CW122">
            <v>106</v>
          </cell>
          <cell r="CX122" t="str">
            <v>PPM</v>
          </cell>
          <cell r="CY122" t="str">
            <v>Firm2</v>
          </cell>
        </row>
        <row r="123">
          <cell r="AE123">
            <v>107</v>
          </cell>
          <cell r="AF123" t="str">
            <v>PSCO</v>
          </cell>
          <cell r="AG123" t="str">
            <v>Firm2</v>
          </cell>
          <cell r="AH123">
            <v>5894</v>
          </cell>
          <cell r="AI123">
            <v>236548</v>
          </cell>
          <cell r="AO123">
            <v>107</v>
          </cell>
          <cell r="AP123" t="str">
            <v>PSCO</v>
          </cell>
          <cell r="AQ123" t="str">
            <v>Firm2</v>
          </cell>
          <cell r="AR123">
            <v>160</v>
          </cell>
          <cell r="AS123">
            <v>7200</v>
          </cell>
          <cell r="AY123">
            <v>107</v>
          </cell>
          <cell r="AZ123" t="str">
            <v>PSCO</v>
          </cell>
          <cell r="BA123" t="str">
            <v>Firm2</v>
          </cell>
          <cell r="BB123">
            <v>1000</v>
          </cell>
          <cell r="BC123">
            <v>21200</v>
          </cell>
          <cell r="BI123">
            <v>107</v>
          </cell>
          <cell r="BJ123" t="str">
            <v>PSCO</v>
          </cell>
          <cell r="BK123" t="str">
            <v>Firm2</v>
          </cell>
          <cell r="BL123">
            <v>400</v>
          </cell>
          <cell r="BM123">
            <v>12400</v>
          </cell>
          <cell r="CW123">
            <v>107</v>
          </cell>
          <cell r="CX123" t="str">
            <v>PSCO</v>
          </cell>
          <cell r="CY123" t="str">
            <v>Firm2</v>
          </cell>
        </row>
        <row r="124">
          <cell r="AE124">
            <v>108</v>
          </cell>
          <cell r="AF124" t="str">
            <v>SCE</v>
          </cell>
          <cell r="AG124" t="str">
            <v>Firm2</v>
          </cell>
          <cell r="AH124">
            <v>150</v>
          </cell>
          <cell r="AI124">
            <v>6600</v>
          </cell>
          <cell r="AO124">
            <v>108</v>
          </cell>
          <cell r="AP124" t="str">
            <v>SCE</v>
          </cell>
          <cell r="AQ124" t="str">
            <v>Firm2</v>
          </cell>
          <cell r="AY124">
            <v>108</v>
          </cell>
          <cell r="AZ124" t="str">
            <v>SCE</v>
          </cell>
          <cell r="BA124" t="str">
            <v>Firm2</v>
          </cell>
          <cell r="BI124">
            <v>108</v>
          </cell>
          <cell r="BJ124" t="str">
            <v>SCE</v>
          </cell>
          <cell r="BK124" t="str">
            <v>Firm2</v>
          </cell>
          <cell r="CW124">
            <v>108</v>
          </cell>
          <cell r="CX124" t="str">
            <v>SCE</v>
          </cell>
          <cell r="CY124" t="str">
            <v>Firm2</v>
          </cell>
        </row>
        <row r="125">
          <cell r="AE125">
            <v>109</v>
          </cell>
          <cell r="AF125" t="str">
            <v>SEMPRA</v>
          </cell>
          <cell r="AG125" t="str">
            <v>Firm2</v>
          </cell>
          <cell r="AH125">
            <v>2010</v>
          </cell>
          <cell r="AI125">
            <v>85500</v>
          </cell>
          <cell r="AO125">
            <v>109</v>
          </cell>
          <cell r="AP125" t="str">
            <v>SEMPRA</v>
          </cell>
          <cell r="AQ125" t="str">
            <v>Firm2</v>
          </cell>
          <cell r="AR125">
            <v>621</v>
          </cell>
          <cell r="AS125">
            <v>25895</v>
          </cell>
          <cell r="AY125">
            <v>109</v>
          </cell>
          <cell r="AZ125" t="str">
            <v>SEMPRA</v>
          </cell>
          <cell r="BA125" t="str">
            <v>Firm2</v>
          </cell>
          <cell r="BB125">
            <v>1534</v>
          </cell>
          <cell r="BC125">
            <v>80235</v>
          </cell>
          <cell r="BI125">
            <v>109</v>
          </cell>
          <cell r="BJ125" t="str">
            <v>SEMPRA</v>
          </cell>
          <cell r="BK125" t="str">
            <v>Firm2</v>
          </cell>
          <cell r="BL125">
            <v>820</v>
          </cell>
          <cell r="BM125">
            <v>37080</v>
          </cell>
          <cell r="CW125">
            <v>109</v>
          </cell>
          <cell r="CX125" t="str">
            <v>SEMPRA</v>
          </cell>
          <cell r="CY125" t="str">
            <v>Firm2</v>
          </cell>
          <cell r="CZ125">
            <v>1085</v>
          </cell>
          <cell r="DA125">
            <v>37225</v>
          </cell>
        </row>
        <row r="126">
          <cell r="AE126">
            <v>110</v>
          </cell>
          <cell r="AF126" t="str">
            <v>SPS</v>
          </cell>
          <cell r="AG126" t="str">
            <v>Firm2</v>
          </cell>
          <cell r="AH126">
            <v>46512</v>
          </cell>
          <cell r="AI126">
            <v>1241016</v>
          </cell>
          <cell r="AO126">
            <v>110</v>
          </cell>
          <cell r="AP126" t="str">
            <v>SPS</v>
          </cell>
          <cell r="AQ126" t="str">
            <v>Firm2</v>
          </cell>
          <cell r="AR126">
            <v>30559</v>
          </cell>
          <cell r="AS126">
            <v>777077</v>
          </cell>
          <cell r="AY126">
            <v>110</v>
          </cell>
          <cell r="AZ126" t="str">
            <v>SPS</v>
          </cell>
          <cell r="BA126" t="str">
            <v>Firm2</v>
          </cell>
          <cell r="BB126">
            <v>46410</v>
          </cell>
          <cell r="BC126">
            <v>1152365</v>
          </cell>
          <cell r="BI126">
            <v>110</v>
          </cell>
          <cell r="BJ126" t="str">
            <v>SPS</v>
          </cell>
          <cell r="BK126" t="str">
            <v>Firm3</v>
          </cell>
          <cell r="BL126">
            <v>51315</v>
          </cell>
          <cell r="BM126">
            <v>1764328</v>
          </cell>
          <cell r="CW126">
            <v>110</v>
          </cell>
          <cell r="CX126" t="str">
            <v>SPS</v>
          </cell>
          <cell r="CY126" t="str">
            <v>Firm2</v>
          </cell>
          <cell r="CZ126">
            <v>40893</v>
          </cell>
          <cell r="DA126">
            <v>968592</v>
          </cell>
        </row>
        <row r="127">
          <cell r="AE127">
            <v>111</v>
          </cell>
          <cell r="AF127" t="str">
            <v>SPS</v>
          </cell>
          <cell r="AG127" t="str">
            <v>Firm2-Fuel Adj</v>
          </cell>
          <cell r="AI127">
            <v>-344113</v>
          </cell>
          <cell r="AO127">
            <v>111</v>
          </cell>
          <cell r="AP127" t="str">
            <v>SPS</v>
          </cell>
          <cell r="AQ127" t="str">
            <v>Firm2-Fuel Adj</v>
          </cell>
          <cell r="AY127">
            <v>111</v>
          </cell>
          <cell r="AZ127" t="str">
            <v>SPS</v>
          </cell>
          <cell r="BA127" t="str">
            <v>Firm2-Fuel Adj</v>
          </cell>
          <cell r="BC127">
            <v>40687</v>
          </cell>
          <cell r="BI127">
            <v>111</v>
          </cell>
          <cell r="BJ127" t="str">
            <v>SPS</v>
          </cell>
          <cell r="BK127" t="str">
            <v>Firm2-Fuel Adj</v>
          </cell>
          <cell r="BM127">
            <v>148434</v>
          </cell>
          <cell r="CW127">
            <v>111</v>
          </cell>
          <cell r="CX127" t="str">
            <v>SPS</v>
          </cell>
          <cell r="CY127" t="str">
            <v>Firm2-Fuel Adj</v>
          </cell>
          <cell r="DA127">
            <v>49712</v>
          </cell>
        </row>
        <row r="128">
          <cell r="AE128">
            <v>112</v>
          </cell>
          <cell r="AF128" t="str">
            <v>SRP</v>
          </cell>
          <cell r="AG128" t="str">
            <v>Firm2</v>
          </cell>
          <cell r="AH128">
            <v>600</v>
          </cell>
          <cell r="AI128">
            <v>22550</v>
          </cell>
          <cell r="AO128">
            <v>112</v>
          </cell>
          <cell r="AP128" t="str">
            <v>SRP</v>
          </cell>
          <cell r="AQ128" t="str">
            <v>Firm2</v>
          </cell>
          <cell r="AR128">
            <v>40</v>
          </cell>
          <cell r="AS128">
            <v>2400</v>
          </cell>
          <cell r="AY128">
            <v>112</v>
          </cell>
          <cell r="AZ128" t="str">
            <v>SRP</v>
          </cell>
          <cell r="BA128" t="str">
            <v>Firm2</v>
          </cell>
          <cell r="BB128">
            <v>460</v>
          </cell>
          <cell r="BC128">
            <v>22880</v>
          </cell>
          <cell r="BI128">
            <v>112</v>
          </cell>
          <cell r="BJ128" t="str">
            <v>SRP</v>
          </cell>
          <cell r="BK128" t="str">
            <v>Firm2</v>
          </cell>
          <cell r="BL128">
            <v>970</v>
          </cell>
          <cell r="BM128">
            <v>60470</v>
          </cell>
          <cell r="CW128">
            <v>112</v>
          </cell>
          <cell r="CX128" t="str">
            <v>SRP</v>
          </cell>
          <cell r="CY128" t="str">
            <v>Firm2</v>
          </cell>
          <cell r="CZ128">
            <v>100</v>
          </cell>
          <cell r="DA128">
            <v>3880</v>
          </cell>
        </row>
        <row r="129">
          <cell r="AE129">
            <v>113</v>
          </cell>
          <cell r="AF129" t="str">
            <v>TRANSALTA</v>
          </cell>
          <cell r="AG129" t="str">
            <v>Firm2</v>
          </cell>
          <cell r="AO129">
            <v>113</v>
          </cell>
          <cell r="AP129" t="str">
            <v>TRANSALTA</v>
          </cell>
          <cell r="AQ129" t="str">
            <v>Firm2</v>
          </cell>
          <cell r="AY129">
            <v>113</v>
          </cell>
          <cell r="AZ129" t="str">
            <v>TRANSALTA</v>
          </cell>
          <cell r="BA129" t="str">
            <v>Firm2</v>
          </cell>
          <cell r="BI129">
            <v>113</v>
          </cell>
          <cell r="BJ129" t="str">
            <v>TRANSALTA</v>
          </cell>
          <cell r="BK129" t="str">
            <v>Firm2</v>
          </cell>
          <cell r="CW129">
            <v>113</v>
          </cell>
          <cell r="CX129" t="str">
            <v>TRANSALTA</v>
          </cell>
          <cell r="CY129" t="str">
            <v>Firm2</v>
          </cell>
          <cell r="CZ129">
            <v>400</v>
          </cell>
          <cell r="DA129">
            <v>14400</v>
          </cell>
        </row>
        <row r="130">
          <cell r="AE130">
            <v>114</v>
          </cell>
          <cell r="AF130" t="str">
            <v>TRISTATE</v>
          </cell>
          <cell r="AG130" t="str">
            <v>Firm2</v>
          </cell>
          <cell r="AH130">
            <v>2280</v>
          </cell>
          <cell r="AI130">
            <v>89200</v>
          </cell>
          <cell r="AO130">
            <v>114</v>
          </cell>
          <cell r="AP130" t="str">
            <v>TRISTATE</v>
          </cell>
          <cell r="AQ130" t="str">
            <v>Firm2</v>
          </cell>
          <cell r="AR130">
            <v>7280</v>
          </cell>
          <cell r="AS130">
            <v>391310</v>
          </cell>
          <cell r="AY130">
            <v>114</v>
          </cell>
          <cell r="AZ130" t="str">
            <v>TRISTATE</v>
          </cell>
          <cell r="BA130" t="str">
            <v>Firm2</v>
          </cell>
          <cell r="BB130">
            <v>23315</v>
          </cell>
          <cell r="BC130">
            <v>1063766</v>
          </cell>
          <cell r="BI130">
            <v>114</v>
          </cell>
          <cell r="BJ130" t="str">
            <v>TRISTATE</v>
          </cell>
          <cell r="BK130" t="str">
            <v>Firm2</v>
          </cell>
          <cell r="BL130">
            <v>6520</v>
          </cell>
          <cell r="BM130">
            <v>423630</v>
          </cell>
          <cell r="CW130">
            <v>114</v>
          </cell>
          <cell r="CX130" t="str">
            <v>TRISTATE</v>
          </cell>
          <cell r="CY130" t="str">
            <v>Firm2</v>
          </cell>
          <cell r="CZ130">
            <v>200</v>
          </cell>
          <cell r="DA130">
            <v>4050</v>
          </cell>
        </row>
        <row r="131">
          <cell r="AE131">
            <v>115</v>
          </cell>
          <cell r="AF131" t="str">
            <v>WAPA</v>
          </cell>
          <cell r="AG131" t="str">
            <v>Firm2</v>
          </cell>
          <cell r="AH131">
            <v>250</v>
          </cell>
          <cell r="AI131">
            <v>11250</v>
          </cell>
          <cell r="AO131">
            <v>115</v>
          </cell>
          <cell r="AP131" t="str">
            <v>WAPA</v>
          </cell>
          <cell r="AQ131" t="str">
            <v>Firm2</v>
          </cell>
          <cell r="AR131">
            <v>175</v>
          </cell>
          <cell r="AS131">
            <v>9750</v>
          </cell>
          <cell r="AY131">
            <v>115</v>
          </cell>
          <cell r="AZ131" t="str">
            <v>WAPA</v>
          </cell>
          <cell r="BA131" t="str">
            <v>Firm2</v>
          </cell>
          <cell r="BB131">
            <v>730</v>
          </cell>
          <cell r="BC131">
            <v>38070</v>
          </cell>
          <cell r="BI131">
            <v>115</v>
          </cell>
          <cell r="BJ131" t="str">
            <v>WAPA</v>
          </cell>
          <cell r="BK131" t="str">
            <v>Firm2</v>
          </cell>
          <cell r="BL131">
            <v>600</v>
          </cell>
          <cell r="BM131">
            <v>27900</v>
          </cell>
          <cell r="CW131">
            <v>115</v>
          </cell>
          <cell r="CX131" t="str">
            <v>WAPA</v>
          </cell>
          <cell r="CY131" t="str">
            <v>Firm2</v>
          </cell>
        </row>
        <row r="132">
          <cell r="AE132">
            <v>116</v>
          </cell>
          <cell r="AF132" t="str">
            <v>WILLIAMS</v>
          </cell>
          <cell r="AG132" t="str">
            <v>Firm2</v>
          </cell>
          <cell r="AO132">
            <v>116</v>
          </cell>
          <cell r="AP132" t="str">
            <v>WILLIAMS</v>
          </cell>
          <cell r="AQ132" t="str">
            <v>Firm2</v>
          </cell>
          <cell r="AY132">
            <v>116</v>
          </cell>
          <cell r="AZ132" t="str">
            <v>WILLIAMS</v>
          </cell>
          <cell r="BA132" t="str">
            <v>Firm2</v>
          </cell>
          <cell r="BI132">
            <v>116</v>
          </cell>
          <cell r="BJ132" t="str">
            <v>WILLIAMS</v>
          </cell>
          <cell r="BK132" t="str">
            <v>Firm2</v>
          </cell>
          <cell r="CW132">
            <v>116</v>
          </cell>
          <cell r="CX132" t="str">
            <v>WILLIAMS</v>
          </cell>
          <cell r="CY132" t="str">
            <v>Firm2</v>
          </cell>
        </row>
        <row r="133">
          <cell r="AE133">
            <v>117</v>
          </cell>
          <cell r="AF133" t="str">
            <v>SUBTOTAL FIRM 2</v>
          </cell>
          <cell r="AH133">
            <v>90414</v>
          </cell>
          <cell r="AI133">
            <v>2658093</v>
          </cell>
          <cell r="AO133">
            <v>117</v>
          </cell>
          <cell r="AP133" t="str">
            <v>SUBTOTAL FIRM 2</v>
          </cell>
          <cell r="AR133">
            <v>94621</v>
          </cell>
          <cell r="AS133">
            <v>3718682</v>
          </cell>
          <cell r="AY133">
            <v>117</v>
          </cell>
          <cell r="AZ133" t="str">
            <v>SUBTOTAL FIRM 2</v>
          </cell>
          <cell r="BB133">
            <v>126832</v>
          </cell>
          <cell r="BC133">
            <v>5160363</v>
          </cell>
          <cell r="BI133">
            <v>117</v>
          </cell>
          <cell r="BJ133" t="str">
            <v>SUBTOTAL FIRM 2</v>
          </cell>
          <cell r="BL133">
            <v>99429</v>
          </cell>
          <cell r="BM133">
            <v>4755530</v>
          </cell>
          <cell r="CW133">
            <v>117</v>
          </cell>
          <cell r="CX133" t="str">
            <v>SUBTOTAL FIRM 2</v>
          </cell>
          <cell r="CZ133">
            <v>105483</v>
          </cell>
          <cell r="DA133">
            <v>3461362</v>
          </cell>
        </row>
        <row r="134">
          <cell r="AE134">
            <v>118</v>
          </cell>
          <cell r="AF134" t="str">
            <v>APS</v>
          </cell>
          <cell r="AG134" t="str">
            <v>Non-Firm</v>
          </cell>
          <cell r="AH134">
            <v>328</v>
          </cell>
          <cell r="AI134">
            <v>12406</v>
          </cell>
          <cell r="AO134">
            <v>118</v>
          </cell>
          <cell r="AP134" t="str">
            <v>APS</v>
          </cell>
          <cell r="AQ134" t="str">
            <v>Non-Firm</v>
          </cell>
          <cell r="AR134">
            <v>1118</v>
          </cell>
          <cell r="AS134">
            <v>43400</v>
          </cell>
          <cell r="AY134">
            <v>118</v>
          </cell>
          <cell r="AZ134" t="str">
            <v>APS</v>
          </cell>
          <cell r="BA134" t="str">
            <v>Non-Firm</v>
          </cell>
          <cell r="BB134">
            <v>540</v>
          </cell>
          <cell r="BC134">
            <v>21890</v>
          </cell>
          <cell r="BI134">
            <v>118</v>
          </cell>
          <cell r="BJ134" t="str">
            <v>APS</v>
          </cell>
          <cell r="BK134" t="str">
            <v>Non-Firm</v>
          </cell>
          <cell r="BL134">
            <v>595</v>
          </cell>
          <cell r="BM134">
            <v>32325</v>
          </cell>
          <cell r="CW134">
            <v>118</v>
          </cell>
          <cell r="CX134" t="str">
            <v>APS</v>
          </cell>
          <cell r="CY134" t="str">
            <v>Non-Firm</v>
          </cell>
          <cell r="CZ134">
            <v>230</v>
          </cell>
          <cell r="DA134">
            <v>6570</v>
          </cell>
        </row>
        <row r="135">
          <cell r="AE135">
            <v>119</v>
          </cell>
          <cell r="AF135" t="str">
            <v>CALPINE</v>
          </cell>
          <cell r="AG135" t="str">
            <v>Non-Firm</v>
          </cell>
          <cell r="AO135">
            <v>119</v>
          </cell>
          <cell r="AP135" t="str">
            <v>CALPINE</v>
          </cell>
          <cell r="AQ135" t="str">
            <v>Non-Firm</v>
          </cell>
          <cell r="AY135">
            <v>119</v>
          </cell>
          <cell r="AZ135" t="str">
            <v>CALPINE</v>
          </cell>
          <cell r="BA135" t="str">
            <v>Non-Firm</v>
          </cell>
          <cell r="BI135">
            <v>119</v>
          </cell>
          <cell r="BJ135" t="str">
            <v>CALPINE</v>
          </cell>
          <cell r="BK135" t="str">
            <v>Non-Firm</v>
          </cell>
          <cell r="CW135">
            <v>119</v>
          </cell>
          <cell r="CX135" t="str">
            <v>CALPINE</v>
          </cell>
          <cell r="CY135" t="str">
            <v>Non-Firm</v>
          </cell>
        </row>
        <row r="136">
          <cell r="AE136">
            <v>120</v>
          </cell>
          <cell r="AF136" t="str">
            <v xml:space="preserve">IID </v>
          </cell>
          <cell r="AG136" t="str">
            <v>Non-Firm</v>
          </cell>
          <cell r="AO136">
            <v>120</v>
          </cell>
          <cell r="AP136" t="str">
            <v xml:space="preserve">IID </v>
          </cell>
          <cell r="AQ136" t="str">
            <v>Non-Firm</v>
          </cell>
          <cell r="AY136">
            <v>120</v>
          </cell>
          <cell r="AZ136" t="str">
            <v xml:space="preserve">IID </v>
          </cell>
          <cell r="BA136" t="str">
            <v>Non-Firm</v>
          </cell>
          <cell r="BI136">
            <v>120</v>
          </cell>
          <cell r="BJ136" t="str">
            <v xml:space="preserve">IID </v>
          </cell>
          <cell r="BK136" t="str">
            <v>Non-Firm</v>
          </cell>
          <cell r="CW136">
            <v>120</v>
          </cell>
          <cell r="CX136" t="str">
            <v xml:space="preserve">IID </v>
          </cell>
          <cell r="CY136" t="str">
            <v>Non-Firm</v>
          </cell>
        </row>
        <row r="137">
          <cell r="AE137">
            <v>121</v>
          </cell>
          <cell r="AF137" t="str">
            <v>LADWP</v>
          </cell>
          <cell r="AG137" t="str">
            <v>Non-Firm</v>
          </cell>
          <cell r="AH137">
            <v>225</v>
          </cell>
          <cell r="AI137">
            <v>14575</v>
          </cell>
          <cell r="AO137">
            <v>121</v>
          </cell>
          <cell r="AP137" t="str">
            <v>LADWP</v>
          </cell>
          <cell r="AQ137" t="str">
            <v>Non-Firm</v>
          </cell>
          <cell r="AR137">
            <v>75</v>
          </cell>
          <cell r="AS137">
            <v>4875</v>
          </cell>
          <cell r="AY137">
            <v>121</v>
          </cell>
          <cell r="AZ137" t="str">
            <v>LADWP</v>
          </cell>
          <cell r="BA137" t="str">
            <v>Non-Firm</v>
          </cell>
          <cell r="BI137">
            <v>121</v>
          </cell>
          <cell r="BJ137" t="str">
            <v>LADWP</v>
          </cell>
          <cell r="BK137" t="str">
            <v>Non-Firm</v>
          </cell>
          <cell r="BL137">
            <v>280</v>
          </cell>
          <cell r="BM137">
            <v>18580</v>
          </cell>
          <cell r="CW137">
            <v>121</v>
          </cell>
          <cell r="CX137" t="str">
            <v>LADWP</v>
          </cell>
          <cell r="CY137" t="str">
            <v>Non-Firm</v>
          </cell>
        </row>
        <row r="138">
          <cell r="AE138">
            <v>122</v>
          </cell>
          <cell r="AF138" t="str">
            <v>MORGAN</v>
          </cell>
          <cell r="AG138" t="str">
            <v>Non-Firm</v>
          </cell>
          <cell r="AO138">
            <v>122</v>
          </cell>
          <cell r="AP138" t="str">
            <v>MORGAN</v>
          </cell>
          <cell r="AQ138" t="str">
            <v>Non-Firm</v>
          </cell>
          <cell r="AY138">
            <v>122</v>
          </cell>
          <cell r="AZ138" t="str">
            <v>MORGAN</v>
          </cell>
          <cell r="BA138" t="str">
            <v>Non-Firm</v>
          </cell>
          <cell r="BI138">
            <v>122</v>
          </cell>
          <cell r="BJ138" t="str">
            <v>MORGAN</v>
          </cell>
          <cell r="BK138" t="str">
            <v>Non-Firm</v>
          </cell>
          <cell r="CW138">
            <v>122</v>
          </cell>
          <cell r="CX138" t="str">
            <v>MORGAN</v>
          </cell>
          <cell r="CY138" t="str">
            <v>Non-Firm</v>
          </cell>
        </row>
        <row r="139">
          <cell r="AE139">
            <v>123</v>
          </cell>
          <cell r="AF139" t="str">
            <v>PACIFICORP</v>
          </cell>
          <cell r="AG139" t="str">
            <v>Non-Firm</v>
          </cell>
          <cell r="AO139">
            <v>123</v>
          </cell>
          <cell r="AP139" t="str">
            <v>PACIFICORP</v>
          </cell>
          <cell r="AQ139" t="str">
            <v>Non-Firm</v>
          </cell>
          <cell r="AY139">
            <v>123</v>
          </cell>
          <cell r="AZ139" t="str">
            <v>PACIFICORP</v>
          </cell>
          <cell r="BA139" t="str">
            <v>Non-Firm</v>
          </cell>
          <cell r="BI139">
            <v>123</v>
          </cell>
          <cell r="BJ139" t="str">
            <v>PACIFICORP</v>
          </cell>
          <cell r="BK139" t="str">
            <v>Non-Firm</v>
          </cell>
          <cell r="CW139">
            <v>123</v>
          </cell>
          <cell r="CX139" t="str">
            <v>PACIFICORP</v>
          </cell>
          <cell r="CY139" t="str">
            <v>Non-Firm</v>
          </cell>
          <cell r="CZ139">
            <v>225</v>
          </cell>
          <cell r="DA139">
            <v>8100</v>
          </cell>
        </row>
        <row r="140">
          <cell r="AE140">
            <v>124</v>
          </cell>
          <cell r="AF140" t="str">
            <v>PINWEST</v>
          </cell>
          <cell r="AG140" t="str">
            <v>Non-Firm</v>
          </cell>
          <cell r="AO140">
            <v>124</v>
          </cell>
          <cell r="AP140" t="str">
            <v>PINWEST</v>
          </cell>
          <cell r="AQ140" t="str">
            <v>Non-Firm</v>
          </cell>
          <cell r="AY140">
            <v>124</v>
          </cell>
          <cell r="AZ140" t="str">
            <v>PINWEST</v>
          </cell>
          <cell r="BA140" t="str">
            <v>Non-Firm</v>
          </cell>
          <cell r="BI140">
            <v>124</v>
          </cell>
          <cell r="BJ140" t="str">
            <v>PINWEST</v>
          </cell>
          <cell r="BK140" t="str">
            <v>Non-Firm</v>
          </cell>
          <cell r="CW140">
            <v>124</v>
          </cell>
          <cell r="CX140" t="str">
            <v>PINWEST</v>
          </cell>
          <cell r="CY140" t="str">
            <v>Non-Firm</v>
          </cell>
        </row>
        <row r="141">
          <cell r="AE141">
            <v>125</v>
          </cell>
          <cell r="AF141" t="str">
            <v>PNM</v>
          </cell>
          <cell r="AG141" t="str">
            <v>Non-Firm</v>
          </cell>
          <cell r="AH141">
            <v>1627</v>
          </cell>
          <cell r="AI141">
            <v>51589</v>
          </cell>
          <cell r="AO141">
            <v>125</v>
          </cell>
          <cell r="AP141" t="str">
            <v>PNM</v>
          </cell>
          <cell r="AQ141" t="str">
            <v>Non-Firm</v>
          </cell>
          <cell r="AR141">
            <v>1205</v>
          </cell>
          <cell r="AS141">
            <v>40430</v>
          </cell>
          <cell r="AY141">
            <v>125</v>
          </cell>
          <cell r="AZ141" t="str">
            <v>PNM</v>
          </cell>
          <cell r="BA141" t="str">
            <v>Non-Firm</v>
          </cell>
          <cell r="BB141">
            <v>3066</v>
          </cell>
          <cell r="BC141">
            <v>118747</v>
          </cell>
          <cell r="BI141">
            <v>125</v>
          </cell>
          <cell r="BJ141" t="str">
            <v>PNM</v>
          </cell>
          <cell r="BK141" t="str">
            <v>Non-Firm</v>
          </cell>
          <cell r="BL141">
            <v>2122</v>
          </cell>
          <cell r="BM141">
            <v>80499</v>
          </cell>
          <cell r="CW141">
            <v>125</v>
          </cell>
          <cell r="CX141" t="str">
            <v>PNM</v>
          </cell>
          <cell r="CY141" t="str">
            <v>Non-Firm</v>
          </cell>
          <cell r="CZ141">
            <v>2779</v>
          </cell>
          <cell r="DA141">
            <v>83175</v>
          </cell>
        </row>
        <row r="142">
          <cell r="AE142">
            <v>126</v>
          </cell>
          <cell r="AF142" t="str">
            <v>PPM</v>
          </cell>
          <cell r="AG142" t="str">
            <v>Non-Firm</v>
          </cell>
          <cell r="AH142">
            <v>820</v>
          </cell>
          <cell r="AI142">
            <v>29915</v>
          </cell>
          <cell r="AO142">
            <v>126</v>
          </cell>
          <cell r="AP142" t="str">
            <v>PPM</v>
          </cell>
          <cell r="AQ142" t="str">
            <v>Non-Firm</v>
          </cell>
          <cell r="AR142">
            <v>253</v>
          </cell>
          <cell r="AS142">
            <v>8865</v>
          </cell>
          <cell r="AY142">
            <v>126</v>
          </cell>
          <cell r="AZ142" t="str">
            <v>PPM</v>
          </cell>
          <cell r="BA142" t="str">
            <v>Non-Firm</v>
          </cell>
          <cell r="BB142">
            <v>2935</v>
          </cell>
          <cell r="BC142">
            <v>123245</v>
          </cell>
          <cell r="BI142">
            <v>126</v>
          </cell>
          <cell r="BJ142" t="str">
            <v>PPM</v>
          </cell>
          <cell r="BK142" t="str">
            <v>Non-Firm</v>
          </cell>
          <cell r="BL142">
            <v>1785</v>
          </cell>
          <cell r="BM142">
            <v>84580</v>
          </cell>
          <cell r="CW142">
            <v>126</v>
          </cell>
          <cell r="CX142" t="str">
            <v>PPM</v>
          </cell>
          <cell r="CY142" t="str">
            <v>Non-Firm</v>
          </cell>
        </row>
        <row r="143">
          <cell r="AE143">
            <v>127</v>
          </cell>
          <cell r="AF143" t="str">
            <v>SRP</v>
          </cell>
          <cell r="AG143" t="str">
            <v>Non-Firm</v>
          </cell>
          <cell r="AH143">
            <v>893</v>
          </cell>
          <cell r="AI143">
            <v>32430</v>
          </cell>
          <cell r="AO143">
            <v>127</v>
          </cell>
          <cell r="AP143" t="str">
            <v>SRP</v>
          </cell>
          <cell r="AQ143" t="str">
            <v>Non-Firm</v>
          </cell>
          <cell r="AR143">
            <v>851</v>
          </cell>
          <cell r="AS143">
            <v>45577</v>
          </cell>
          <cell r="AY143">
            <v>127</v>
          </cell>
          <cell r="AZ143" t="str">
            <v>SRP</v>
          </cell>
          <cell r="BA143" t="str">
            <v>Non-Firm</v>
          </cell>
          <cell r="BB143">
            <v>1950</v>
          </cell>
          <cell r="BC143">
            <v>91085</v>
          </cell>
          <cell r="BI143">
            <v>127</v>
          </cell>
          <cell r="BJ143" t="str">
            <v>SRP</v>
          </cell>
          <cell r="BK143" t="str">
            <v>Non-Firm</v>
          </cell>
          <cell r="BL143">
            <v>2833</v>
          </cell>
          <cell r="BM143">
            <v>153175</v>
          </cell>
          <cell r="CW143">
            <v>127</v>
          </cell>
          <cell r="CX143" t="str">
            <v>SRP</v>
          </cell>
          <cell r="CY143" t="str">
            <v>Non-Firm</v>
          </cell>
          <cell r="CZ143">
            <v>235</v>
          </cell>
          <cell r="DA143">
            <v>10355</v>
          </cell>
        </row>
        <row r="144">
          <cell r="AE144">
            <v>128</v>
          </cell>
          <cell r="AF144" t="str">
            <v>TEP</v>
          </cell>
          <cell r="AG144" t="str">
            <v>Non-Firm</v>
          </cell>
          <cell r="AO144">
            <v>128</v>
          </cell>
          <cell r="AP144" t="str">
            <v>TEP</v>
          </cell>
          <cell r="AQ144" t="str">
            <v>Non-Firm</v>
          </cell>
          <cell r="AR144">
            <v>185</v>
          </cell>
          <cell r="AS144">
            <v>2960</v>
          </cell>
          <cell r="AY144">
            <v>128</v>
          </cell>
          <cell r="AZ144" t="str">
            <v>TEP</v>
          </cell>
          <cell r="BA144" t="str">
            <v>Non-Firm</v>
          </cell>
          <cell r="BI144">
            <v>128</v>
          </cell>
          <cell r="BJ144" t="str">
            <v>TEP</v>
          </cell>
          <cell r="BK144" t="str">
            <v>Non-Firm</v>
          </cell>
          <cell r="CW144">
            <v>128</v>
          </cell>
          <cell r="CX144" t="str">
            <v>TEP</v>
          </cell>
          <cell r="CY144" t="str">
            <v>Non-Firm</v>
          </cell>
        </row>
        <row r="145">
          <cell r="AE145">
            <v>129</v>
          </cell>
          <cell r="AF145" t="str">
            <v>TRISTATE</v>
          </cell>
          <cell r="AG145" t="str">
            <v>Non-Firm</v>
          </cell>
          <cell r="AO145">
            <v>129</v>
          </cell>
          <cell r="AP145" t="str">
            <v>TRISTATE</v>
          </cell>
          <cell r="AQ145" t="str">
            <v>Non-Firm</v>
          </cell>
          <cell r="AY145">
            <v>129</v>
          </cell>
          <cell r="AZ145" t="str">
            <v>TRISTATE</v>
          </cell>
          <cell r="BA145" t="str">
            <v>Non-Firm</v>
          </cell>
          <cell r="BB145">
            <v>35</v>
          </cell>
          <cell r="BC145">
            <v>1330</v>
          </cell>
          <cell r="BI145">
            <v>129</v>
          </cell>
          <cell r="BJ145" t="str">
            <v>TRISTATE</v>
          </cell>
          <cell r="BK145" t="str">
            <v>Non-Firm</v>
          </cell>
          <cell r="BL145">
            <v>45</v>
          </cell>
          <cell r="BM145">
            <v>2125</v>
          </cell>
          <cell r="CW145">
            <v>129</v>
          </cell>
          <cell r="CX145" t="str">
            <v>TRISTATE</v>
          </cell>
          <cell r="CY145" t="str">
            <v>Non-Firm</v>
          </cell>
        </row>
        <row r="146">
          <cell r="AE146">
            <v>130</v>
          </cell>
          <cell r="AF146" t="str">
            <v>WAPA</v>
          </cell>
          <cell r="AG146" t="str">
            <v>Non-Firm</v>
          </cell>
          <cell r="AH146">
            <v>270</v>
          </cell>
          <cell r="AI146">
            <v>11160</v>
          </cell>
          <cell r="AO146">
            <v>130</v>
          </cell>
          <cell r="AP146" t="str">
            <v>WAPA</v>
          </cell>
          <cell r="AQ146" t="str">
            <v>Non-Firm</v>
          </cell>
          <cell r="AR146">
            <v>80</v>
          </cell>
          <cell r="AS146">
            <v>3840</v>
          </cell>
          <cell r="AY146">
            <v>130</v>
          </cell>
          <cell r="AZ146" t="str">
            <v>WAPA</v>
          </cell>
          <cell r="BA146" t="str">
            <v>Non-Firm</v>
          </cell>
          <cell r="BI146">
            <v>130</v>
          </cell>
          <cell r="BJ146" t="str">
            <v>WAPA</v>
          </cell>
          <cell r="BK146" t="str">
            <v>Non-Firm</v>
          </cell>
          <cell r="CW146">
            <v>130</v>
          </cell>
          <cell r="CX146" t="str">
            <v>WAPA</v>
          </cell>
          <cell r="CY146" t="str">
            <v>Non-Firm</v>
          </cell>
        </row>
        <row r="147">
          <cell r="AE147">
            <v>131</v>
          </cell>
          <cell r="AF147" t="str">
            <v>SUBTOTAL NON-FIRM</v>
          </cell>
          <cell r="AH147">
            <v>4163</v>
          </cell>
          <cell r="AI147">
            <v>152075</v>
          </cell>
          <cell r="AO147">
            <v>131</v>
          </cell>
          <cell r="AP147" t="str">
            <v>SUBTOTAL NON-FIRM</v>
          </cell>
          <cell r="AR147">
            <v>3767</v>
          </cell>
          <cell r="AS147">
            <v>149947</v>
          </cell>
          <cell r="AY147">
            <v>131</v>
          </cell>
          <cell r="AZ147" t="str">
            <v>SUBTOTAL NON-FIRM</v>
          </cell>
          <cell r="BB147">
            <v>8526</v>
          </cell>
          <cell r="BC147">
            <v>356297</v>
          </cell>
          <cell r="BI147">
            <v>131</v>
          </cell>
          <cell r="BJ147" t="str">
            <v>SUBTOTAL NON-FIRM</v>
          </cell>
          <cell r="BL147">
            <v>7660</v>
          </cell>
          <cell r="BM147">
            <v>371284</v>
          </cell>
          <cell r="CW147">
            <v>131</v>
          </cell>
          <cell r="CX147" t="str">
            <v>SUBTOTAL NON-FIRM</v>
          </cell>
          <cell r="CZ147">
            <v>3469</v>
          </cell>
          <cell r="DA147">
            <v>108200</v>
          </cell>
        </row>
        <row r="148">
          <cell r="AE148">
            <v>132</v>
          </cell>
          <cell r="AF148" t="str">
            <v>AEPCO</v>
          </cell>
          <cell r="AG148" t="str">
            <v>SRSG Emerg Assist</v>
          </cell>
          <cell r="AO148">
            <v>132</v>
          </cell>
          <cell r="AP148" t="str">
            <v>AEPCO</v>
          </cell>
          <cell r="AQ148" t="str">
            <v>SRSG Emerg Assist</v>
          </cell>
          <cell r="AY148">
            <v>132</v>
          </cell>
          <cell r="AZ148" t="str">
            <v>AEPCO</v>
          </cell>
          <cell r="BA148" t="str">
            <v>SRSG Emerg Assist</v>
          </cell>
          <cell r="BI148">
            <v>132</v>
          </cell>
          <cell r="BJ148" t="str">
            <v>AEPCO</v>
          </cell>
          <cell r="BK148" t="str">
            <v>SRSG Emerg Assist</v>
          </cell>
          <cell r="BL148">
            <v>36</v>
          </cell>
          <cell r="BM148">
            <v>1136</v>
          </cell>
          <cell r="CW148">
            <v>132</v>
          </cell>
          <cell r="CX148" t="str">
            <v>AEPCO</v>
          </cell>
          <cell r="CY148" t="str">
            <v>SRSG Emerg Assist</v>
          </cell>
        </row>
        <row r="149">
          <cell r="AE149">
            <v>133</v>
          </cell>
          <cell r="AF149" t="str">
            <v>APS</v>
          </cell>
          <cell r="AG149" t="str">
            <v>SRSG Emerg Assist</v>
          </cell>
          <cell r="AO149">
            <v>133</v>
          </cell>
          <cell r="AP149" t="str">
            <v>APS</v>
          </cell>
          <cell r="AQ149" t="str">
            <v>SRSG Emerg Assist</v>
          </cell>
          <cell r="AY149">
            <v>133</v>
          </cell>
          <cell r="AZ149" t="str">
            <v>APS</v>
          </cell>
          <cell r="BA149" t="str">
            <v>SRSG Emerg Assist</v>
          </cell>
          <cell r="BI149">
            <v>133</v>
          </cell>
          <cell r="BJ149" t="str">
            <v>APS</v>
          </cell>
          <cell r="BK149" t="str">
            <v>SRSG Emerg Assist</v>
          </cell>
          <cell r="CW149">
            <v>133</v>
          </cell>
          <cell r="CX149" t="str">
            <v>APS</v>
          </cell>
          <cell r="CY149" t="str">
            <v>SRSG Emerg Assist</v>
          </cell>
        </row>
        <row r="150">
          <cell r="AE150">
            <v>134</v>
          </cell>
          <cell r="AF150" t="str">
            <v>DUKE</v>
          </cell>
          <cell r="AG150" t="str">
            <v>SRSG Emerg Assist</v>
          </cell>
          <cell r="AH150">
            <v>0</v>
          </cell>
          <cell r="AI150">
            <v>5</v>
          </cell>
          <cell r="AO150">
            <v>134</v>
          </cell>
          <cell r="AP150" t="str">
            <v>DUKE</v>
          </cell>
          <cell r="AQ150" t="str">
            <v>SRSG Emerg Assist</v>
          </cell>
          <cell r="AY150">
            <v>134</v>
          </cell>
          <cell r="AZ150" t="str">
            <v>DUKE</v>
          </cell>
          <cell r="BA150" t="str">
            <v>SRSG Emerg Assist</v>
          </cell>
          <cell r="BI150">
            <v>134</v>
          </cell>
          <cell r="BJ150" t="str">
            <v>DUKE</v>
          </cell>
          <cell r="BK150" t="str">
            <v>SRSG Emerg Assist</v>
          </cell>
          <cell r="BL150">
            <v>58</v>
          </cell>
          <cell r="BM150">
            <v>3799</v>
          </cell>
          <cell r="CW150">
            <v>134</v>
          </cell>
          <cell r="CX150" t="str">
            <v>DUKE</v>
          </cell>
          <cell r="CY150" t="str">
            <v>SRSG Emerg Assist</v>
          </cell>
        </row>
        <row r="151">
          <cell r="AE151">
            <v>135</v>
          </cell>
          <cell r="AF151" t="str">
            <v>FARM</v>
          </cell>
          <cell r="AG151" t="str">
            <v>SRSG Emerg Assist</v>
          </cell>
          <cell r="AO151">
            <v>135</v>
          </cell>
          <cell r="AP151" t="str">
            <v>FARM</v>
          </cell>
          <cell r="AQ151" t="str">
            <v>SRSG Emerg Assist</v>
          </cell>
          <cell r="AY151">
            <v>135</v>
          </cell>
          <cell r="AZ151" t="str">
            <v>FARM</v>
          </cell>
          <cell r="BA151" t="str">
            <v>SRSG Emerg Assist</v>
          </cell>
          <cell r="BI151">
            <v>135</v>
          </cell>
          <cell r="BJ151" t="str">
            <v>FARM</v>
          </cell>
          <cell r="BK151" t="str">
            <v>SRSG Emerg Assist</v>
          </cell>
          <cell r="BL151">
            <v>10</v>
          </cell>
          <cell r="BM151">
            <v>300</v>
          </cell>
          <cell r="CW151">
            <v>135</v>
          </cell>
          <cell r="CX151" t="str">
            <v>FARM</v>
          </cell>
          <cell r="CY151" t="str">
            <v>SRSG Emerg Assist</v>
          </cell>
        </row>
        <row r="152">
          <cell r="AE152">
            <v>136</v>
          </cell>
          <cell r="AF152" t="str">
            <v>IID</v>
          </cell>
          <cell r="AG152" t="str">
            <v>SRSG Emerg Assist</v>
          </cell>
          <cell r="AO152">
            <v>136</v>
          </cell>
          <cell r="AP152" t="str">
            <v>IID</v>
          </cell>
          <cell r="AQ152" t="str">
            <v>SRSG Emerg Assist</v>
          </cell>
          <cell r="AY152">
            <v>136</v>
          </cell>
          <cell r="AZ152" t="str">
            <v>IID</v>
          </cell>
          <cell r="BA152" t="str">
            <v>SRSG Emerg Assist</v>
          </cell>
          <cell r="BI152">
            <v>136</v>
          </cell>
          <cell r="BJ152" t="str">
            <v>IID</v>
          </cell>
          <cell r="BK152" t="str">
            <v>SRSG Emerg Assist</v>
          </cell>
          <cell r="BL152">
            <v>38</v>
          </cell>
          <cell r="BM152">
            <v>2104</v>
          </cell>
          <cell r="CW152">
            <v>136</v>
          </cell>
          <cell r="CX152" t="str">
            <v>IID</v>
          </cell>
          <cell r="CY152" t="str">
            <v>SRSG Emerg Assist</v>
          </cell>
        </row>
        <row r="153">
          <cell r="AE153">
            <v>137</v>
          </cell>
          <cell r="AF153" t="str">
            <v>LAC</v>
          </cell>
          <cell r="AG153" t="str">
            <v>SRSG Emerg Assist</v>
          </cell>
          <cell r="AO153">
            <v>137</v>
          </cell>
          <cell r="AP153" t="str">
            <v>LAC</v>
          </cell>
          <cell r="AQ153" t="str">
            <v>SRSG Emerg Assist</v>
          </cell>
          <cell r="AY153">
            <v>137</v>
          </cell>
          <cell r="AZ153" t="str">
            <v>LAC</v>
          </cell>
          <cell r="BA153" t="str">
            <v>SRSG Emerg Assist</v>
          </cell>
          <cell r="BI153">
            <v>137</v>
          </cell>
          <cell r="BJ153" t="str">
            <v>LAC</v>
          </cell>
          <cell r="BK153" t="str">
            <v>SRSG Emerg Assist</v>
          </cell>
          <cell r="BL153">
            <v>2</v>
          </cell>
          <cell r="BM153">
            <v>85</v>
          </cell>
          <cell r="CW153">
            <v>137</v>
          </cell>
          <cell r="CX153" t="str">
            <v>LAC</v>
          </cell>
          <cell r="CY153" t="str">
            <v>SRSG Emerg Assist</v>
          </cell>
        </row>
        <row r="154">
          <cell r="AE154">
            <v>138</v>
          </cell>
          <cell r="AF154" t="str">
            <v>PNM</v>
          </cell>
          <cell r="AG154" t="str">
            <v>SRSG Emerg Assist</v>
          </cell>
          <cell r="AO154">
            <v>138</v>
          </cell>
          <cell r="AP154" t="str">
            <v>PNM</v>
          </cell>
          <cell r="AQ154" t="str">
            <v>SRSG Emerg Assist</v>
          </cell>
          <cell r="AY154">
            <v>138</v>
          </cell>
          <cell r="AZ154" t="str">
            <v>PNM</v>
          </cell>
          <cell r="BA154" t="str">
            <v>SRSG Emerg Assist</v>
          </cell>
          <cell r="BI154">
            <v>138</v>
          </cell>
          <cell r="BJ154" t="str">
            <v>PNM</v>
          </cell>
          <cell r="BK154" t="str">
            <v>SRSG Emerg Assist</v>
          </cell>
          <cell r="BL154">
            <v>17</v>
          </cell>
          <cell r="BM154">
            <v>995</v>
          </cell>
          <cell r="CW154">
            <v>138</v>
          </cell>
          <cell r="CX154" t="str">
            <v>PNM</v>
          </cell>
          <cell r="CY154" t="str">
            <v>SRSG Emerg Assist</v>
          </cell>
        </row>
        <row r="155">
          <cell r="AE155">
            <v>139</v>
          </cell>
          <cell r="AF155" t="str">
            <v>SRP</v>
          </cell>
          <cell r="AG155" t="str">
            <v>SRSG Emerg Assist</v>
          </cell>
          <cell r="AO155">
            <v>139</v>
          </cell>
          <cell r="AP155" t="str">
            <v>SRP</v>
          </cell>
          <cell r="AQ155" t="str">
            <v>SRSG Emerg Assist</v>
          </cell>
          <cell r="AY155">
            <v>139</v>
          </cell>
          <cell r="AZ155" t="str">
            <v>SRP</v>
          </cell>
          <cell r="BA155" t="str">
            <v>SRSG Emerg Assist</v>
          </cell>
          <cell r="BI155">
            <v>139</v>
          </cell>
          <cell r="BJ155" t="str">
            <v>SRP</v>
          </cell>
          <cell r="BK155" t="str">
            <v>SRSG Emerg Assist</v>
          </cell>
          <cell r="BL155">
            <v>28</v>
          </cell>
          <cell r="BM155">
            <v>1319</v>
          </cell>
          <cell r="CW155">
            <v>139</v>
          </cell>
          <cell r="CX155" t="str">
            <v>SRP</v>
          </cell>
          <cell r="CY155" t="str">
            <v>SRSG Emerg Assist</v>
          </cell>
        </row>
        <row r="156">
          <cell r="AE156">
            <v>140</v>
          </cell>
          <cell r="AF156" t="str">
            <v>TEP</v>
          </cell>
          <cell r="AG156" t="str">
            <v>SRSG Emerg Assist</v>
          </cell>
          <cell r="AO156">
            <v>140</v>
          </cell>
          <cell r="AP156" t="str">
            <v>TEP</v>
          </cell>
          <cell r="AQ156" t="str">
            <v>SRSG Emerg Assist</v>
          </cell>
          <cell r="AY156">
            <v>140</v>
          </cell>
          <cell r="AZ156" t="str">
            <v>TEP</v>
          </cell>
          <cell r="BA156" t="str">
            <v>SRSG Emerg Assist</v>
          </cell>
          <cell r="BI156">
            <v>140</v>
          </cell>
          <cell r="BJ156" t="str">
            <v>TEP</v>
          </cell>
          <cell r="BK156" t="str">
            <v>SRSG Emerg Assist</v>
          </cell>
          <cell r="CW156">
            <v>140</v>
          </cell>
          <cell r="CX156" t="str">
            <v>TEP</v>
          </cell>
          <cell r="CY156" t="str">
            <v>SRSG Emerg Assist</v>
          </cell>
        </row>
        <row r="157">
          <cell r="AE157">
            <v>141</v>
          </cell>
          <cell r="AF157" t="str">
            <v>WALC</v>
          </cell>
          <cell r="AG157" t="str">
            <v>SRSG Emerg Assist</v>
          </cell>
          <cell r="AO157">
            <v>141</v>
          </cell>
          <cell r="AP157" t="str">
            <v>WALC</v>
          </cell>
          <cell r="AQ157" t="str">
            <v>SRSG Emerg Assist</v>
          </cell>
          <cell r="AY157">
            <v>141</v>
          </cell>
          <cell r="AZ157" t="str">
            <v>WALC</v>
          </cell>
          <cell r="BA157" t="str">
            <v>SRSG Emerg Assist</v>
          </cell>
          <cell r="BI157">
            <v>141</v>
          </cell>
          <cell r="BJ157" t="str">
            <v>WALC</v>
          </cell>
          <cell r="BK157" t="str">
            <v>SRSG Emerg Assist</v>
          </cell>
          <cell r="BL157">
            <v>19</v>
          </cell>
          <cell r="BM157">
            <v>0</v>
          </cell>
          <cell r="CW157">
            <v>141</v>
          </cell>
          <cell r="CX157" t="str">
            <v>WALC</v>
          </cell>
          <cell r="CY157" t="str">
            <v>SRSG Emerg Assist</v>
          </cell>
        </row>
        <row r="158">
          <cell r="AE158">
            <v>142</v>
          </cell>
          <cell r="AF158" t="str">
            <v>SUBTOTAL SRSG EMERGENCY ASSIST</v>
          </cell>
          <cell r="AH158">
            <v>0</v>
          </cell>
          <cell r="AI158">
            <v>5</v>
          </cell>
          <cell r="AO158">
            <v>142</v>
          </cell>
          <cell r="AP158" t="str">
            <v>SUBTOTAL SRSG EMERGENCY ASSIST</v>
          </cell>
          <cell r="AR158">
            <v>0</v>
          </cell>
          <cell r="AS158">
            <v>0</v>
          </cell>
          <cell r="AY158">
            <v>142</v>
          </cell>
          <cell r="AZ158" t="str">
            <v>SUBTOTAL SRSG EMERGENCY ASSIST</v>
          </cell>
          <cell r="BB158">
            <v>0</v>
          </cell>
          <cell r="BC158">
            <v>0</v>
          </cell>
          <cell r="BI158">
            <v>142</v>
          </cell>
          <cell r="BJ158" t="str">
            <v>SUBTOTAL SRSG EMERGENCY ASSIST</v>
          </cell>
          <cell r="BL158">
            <v>208</v>
          </cell>
          <cell r="BM158">
            <v>9738</v>
          </cell>
          <cell r="CW158">
            <v>142</v>
          </cell>
          <cell r="CX158" t="str">
            <v>SUBTOTAL SRSG EMERGENCY ASSIST</v>
          </cell>
          <cell r="CZ158">
            <v>0</v>
          </cell>
          <cell r="DA158">
            <v>0</v>
          </cell>
        </row>
        <row r="160">
          <cell r="AE160">
            <v>143</v>
          </cell>
          <cell r="AF160" t="str">
            <v>TOTALS</v>
          </cell>
          <cell r="AH160">
            <v>94577</v>
          </cell>
          <cell r="AI160">
            <v>2810173</v>
          </cell>
          <cell r="AO160">
            <v>143</v>
          </cell>
          <cell r="AP160" t="str">
            <v>TOTALS</v>
          </cell>
          <cell r="AR160">
            <v>98388</v>
          </cell>
          <cell r="AS160">
            <v>3868629</v>
          </cell>
          <cell r="AY160">
            <v>143</v>
          </cell>
          <cell r="AZ160" t="str">
            <v>TOTALS</v>
          </cell>
          <cell r="BB160">
            <v>135358</v>
          </cell>
          <cell r="BC160">
            <v>5516660</v>
          </cell>
          <cell r="BI160">
            <v>143</v>
          </cell>
          <cell r="BJ160" t="str">
            <v>TOTALS</v>
          </cell>
          <cell r="BL160">
            <v>107297</v>
          </cell>
          <cell r="BM160">
            <v>5136552</v>
          </cell>
          <cell r="CW160">
            <v>143</v>
          </cell>
          <cell r="CX160" t="str">
            <v>TOTALS</v>
          </cell>
          <cell r="CZ160">
            <v>108952</v>
          </cell>
          <cell r="DA160">
            <v>3569562</v>
          </cell>
        </row>
        <row r="162">
          <cell r="AF162" t="str">
            <v>(1)  Excludes any directly assigned Mwh or costs.</v>
          </cell>
          <cell r="AP162" t="str">
            <v>(1)  Excludes any directly assigned Mwh or costs.</v>
          </cell>
          <cell r="AZ162" t="str">
            <v>(1)  Excludes any directly assigned Mwh or costs.</v>
          </cell>
          <cell r="BJ162" t="str">
            <v>(1)  Excludes any directly assigned MWh or costs.</v>
          </cell>
          <cell r="CX162" t="str">
            <v>(1)  Excludes any directly assigned MWh or costs.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FileDetails"/>
      <sheetName val="Sales_Schedule_6.5M"/>
      <sheetName val="Sales_Schedule_8.1M"/>
      <sheetName val="MP_PNM_8.1M_Extension"/>
      <sheetName val="MP_PNM_6.5M_Extension"/>
      <sheetName val="CapP50_6.5_OCT_Sanction"/>
      <sheetName val="Cap_FY02_Budget"/>
      <sheetName val="MinePlanData"/>
      <sheetName val="Cap_PNM_8.1_Ext"/>
      <sheetName val="Cap_PNM_6.5_Ext"/>
      <sheetName val="MP_P50_OCT_Sanction"/>
      <sheetName val="MP FY02 Budget"/>
      <sheetName val="CostSum"/>
      <sheetName val="UC_P50_OCT_Sanction"/>
      <sheetName val="UC_PNM_ Extended"/>
      <sheetName val="UC_FY02_Budget"/>
      <sheetName val="RoofSupport"/>
      <sheetName val="Receding Face"/>
      <sheetName val="Staff_P50_15AUG2000"/>
      <sheetName val="SalesbyQtr"/>
      <sheetName val="Staff_PNM_Extended"/>
      <sheetName val="Staff_FY02_Budget"/>
      <sheetName val="Labor Rate"/>
      <sheetName val="Staffing"/>
      <sheetName val="CY_DataSum"/>
      <sheetName val="OpCost"/>
      <sheetName val="Capital"/>
      <sheetName val="FY_Data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R"/>
      <sheetName val="FER"/>
      <sheetName val="FPR"/>
      <sheetName val="PDR"/>
      <sheetName val="FCR:PDR"/>
    </sheetNames>
    <sheetDataSet>
      <sheetData sheetId="0">
        <row r="1">
          <cell r="A1" t="str">
            <v xml:space="preserve"> </v>
          </cell>
          <cell r="B1" t="str">
            <v>EL PASO ELECTRIC COMPANY</v>
          </cell>
        </row>
        <row r="2">
          <cell r="B2" t="str">
            <v>FUEL COST REPORT</v>
          </cell>
        </row>
        <row r="3">
          <cell r="B3" t="e">
            <v>#VALUE!</v>
          </cell>
        </row>
        <row r="5">
          <cell r="A5" t="str">
            <v>Current System Fuel Factor:</v>
          </cell>
          <cell r="B5">
            <v>2.1860000000000001E-2</v>
          </cell>
        </row>
        <row r="7">
          <cell r="A7" t="str">
            <v>TOTAL SYSTEM FUEL/PURCHASED POWER COSTS</v>
          </cell>
          <cell r="B7" t="str">
            <v>ACCOUNT</v>
          </cell>
          <cell r="C7" t="str">
            <v>RECONCILABLE</v>
          </cell>
          <cell r="E7" t="str">
            <v>NON-RECONCILABLE</v>
          </cell>
          <cell r="G7" t="str">
            <v>TOTAL</v>
          </cell>
        </row>
        <row r="8">
          <cell r="A8" t="str">
            <v>Fuel Cost:</v>
          </cell>
          <cell r="B8" t="str">
            <v>501</v>
          </cell>
          <cell r="C8" t="e">
            <v>#REF!</v>
          </cell>
          <cell r="E8" t="e">
            <v>#REF!</v>
          </cell>
          <cell r="G8" t="e">
            <v>#REF!</v>
          </cell>
        </row>
        <row r="9">
          <cell r="A9" t="str">
            <v>Nuclear Fuel Cost:</v>
          </cell>
          <cell r="B9" t="str">
            <v>518</v>
          </cell>
          <cell r="C9" t="e">
            <v>#REF!</v>
          </cell>
          <cell r="E9" t="e">
            <v>#REF!</v>
          </cell>
          <cell r="G9" t="e">
            <v>#REF!</v>
          </cell>
        </row>
        <row r="10">
          <cell r="A10" t="str">
            <v>Other Fuel Cost:</v>
          </cell>
          <cell r="B10" t="str">
            <v>547</v>
          </cell>
          <cell r="C10" t="e">
            <v>#REF!</v>
          </cell>
          <cell r="E10" t="e">
            <v>#REF!</v>
          </cell>
          <cell r="G10" t="e">
            <v>#REF!</v>
          </cell>
        </row>
        <row r="11">
          <cell r="A11" t="str">
            <v xml:space="preserve">Purchased Power Cost: </v>
          </cell>
          <cell r="B11" t="str">
            <v>555</v>
          </cell>
          <cell r="C11" t="e">
            <v>#REF!</v>
          </cell>
          <cell r="E11">
            <v>927</v>
          </cell>
          <cell r="G11" t="e">
            <v>#REF!</v>
          </cell>
          <cell r="I11" t="str">
            <v>Net Wheeling</v>
          </cell>
        </row>
        <row r="12">
          <cell r="A12" t="str">
            <v xml:space="preserve">Transmission (Wheeling) Cost: </v>
          </cell>
          <cell r="B12" t="str">
            <v>565</v>
          </cell>
          <cell r="C12" t="e">
            <v>#REF!</v>
          </cell>
          <cell r="E12" t="e">
            <v>#REF!</v>
          </cell>
          <cell r="G12" t="e">
            <v>#REF!</v>
          </cell>
          <cell r="I12" t="str">
            <v>Per this w/s</v>
          </cell>
          <cell r="J12" t="e">
            <v>#REF!</v>
          </cell>
        </row>
        <row r="13">
          <cell r="A13" t="str">
            <v>TOTAL SYSTEM COST</v>
          </cell>
          <cell r="C13" t="e">
            <v>#REF!</v>
          </cell>
          <cell r="E13" t="e">
            <v>#REF!</v>
          </cell>
          <cell r="G13" t="e">
            <v>#REF!</v>
          </cell>
          <cell r="I13" t="str">
            <v>Per Cum Correc Pg</v>
          </cell>
          <cell r="J13">
            <v>-154409</v>
          </cell>
          <cell r="K13" t="str">
            <v>input</v>
          </cell>
        </row>
        <row r="14">
          <cell r="A14" t="str">
            <v>Less: Sales for Resale Revenue:</v>
          </cell>
          <cell r="B14" t="str">
            <v>447</v>
          </cell>
          <cell r="C14" t="e">
            <v>#REF!</v>
          </cell>
          <cell r="E14" t="e">
            <v>#REF!</v>
          </cell>
          <cell r="G14" t="e">
            <v>#REF!</v>
          </cell>
          <cell r="H14" t="str">
            <v xml:space="preserve"> (1)</v>
          </cell>
          <cell r="J14" t="e">
            <v>#REF!</v>
          </cell>
        </row>
        <row r="15">
          <cell r="A15" t="str">
            <v>Less: Transmission (Wheeling) Revenue:</v>
          </cell>
          <cell r="B15" t="str">
            <v>456</v>
          </cell>
          <cell r="C15" t="e">
            <v>#REF!</v>
          </cell>
          <cell r="E15" t="e">
            <v>#REF!</v>
          </cell>
          <cell r="G15" t="e">
            <v>#REF!</v>
          </cell>
        </row>
        <row r="16">
          <cell r="A16" t="str">
            <v>NET SYSTEM COST</v>
          </cell>
          <cell r="C16" t="e">
            <v>#REF!</v>
          </cell>
          <cell r="E16" t="e">
            <v>#REF!</v>
          </cell>
          <cell r="G16" t="e">
            <v>#REF!</v>
          </cell>
          <cell r="I16" t="str">
            <v>Sales for Resale Rev</v>
          </cell>
        </row>
        <row r="17">
          <cell r="A17" t="str">
            <v>Texas Retail Allocator:</v>
          </cell>
          <cell r="C17" t="e">
            <v>#REF!</v>
          </cell>
          <cell r="E17" t="e">
            <v>#REF!</v>
          </cell>
          <cell r="G17" t="e">
            <v>#REF!</v>
          </cell>
          <cell r="I17" t="str">
            <v>Per this w/s</v>
          </cell>
          <cell r="J17" t="e">
            <v>#REF!</v>
          </cell>
        </row>
        <row r="18">
          <cell r="A18" t="str">
            <v>TEXAS RETAIL FUEL/PURCHASED POWER COST</v>
          </cell>
          <cell r="C18" t="e">
            <v>#REF!</v>
          </cell>
          <cell r="E18" t="e">
            <v>#REF!</v>
          </cell>
          <cell r="G18" t="e">
            <v>#REF!</v>
          </cell>
          <cell r="I18" t="str">
            <v>Per Cum Correc Pg</v>
          </cell>
          <cell r="J18">
            <v>12177165</v>
          </cell>
          <cell r="K18" t="str">
            <v>input</v>
          </cell>
        </row>
        <row r="19">
          <cell r="J19" t="e">
            <v>#REF!</v>
          </cell>
        </row>
        <row r="20">
          <cell r="A20" t="str">
            <v>TEXAS RETAIL FUEL FACTOR-RELATED REVENUES</v>
          </cell>
          <cell r="B20" t="str">
            <v>ACCOUNT</v>
          </cell>
          <cell r="C20" t="str">
            <v>REVENUES</v>
          </cell>
          <cell r="E20" t="str">
            <v>MWH SALES</v>
          </cell>
        </row>
        <row r="21">
          <cell r="A21" t="str">
            <v>Residential:</v>
          </cell>
          <cell r="B21" t="str">
            <v>440</v>
          </cell>
          <cell r="C21" t="e">
            <v>#REF!</v>
          </cell>
          <cell r="E21" t="e">
            <v>#REF!</v>
          </cell>
        </row>
        <row r="22">
          <cell r="A22" t="str">
            <v>Commercial &amp; Industrial:</v>
          </cell>
          <cell r="B22" t="str">
            <v>442</v>
          </cell>
          <cell r="C22" t="e">
            <v>#REF!</v>
          </cell>
          <cell r="E22" t="e">
            <v>#REF!</v>
          </cell>
        </row>
        <row r="23">
          <cell r="A23" t="str">
            <v>Street &amp; Highway:</v>
          </cell>
          <cell r="B23" t="str">
            <v>444</v>
          </cell>
          <cell r="C23" t="e">
            <v>#REF!</v>
          </cell>
          <cell r="E23" t="e">
            <v>#REF!</v>
          </cell>
        </row>
        <row r="24">
          <cell r="A24" t="str">
            <v>Public Authorities:</v>
          </cell>
          <cell r="B24" t="str">
            <v>445</v>
          </cell>
          <cell r="C24" t="e">
            <v>#REF!</v>
          </cell>
          <cell r="E24" t="e">
            <v>#REF!</v>
          </cell>
        </row>
        <row r="25">
          <cell r="A25" t="str">
            <v>TOTAL TEXAS RETAIL</v>
          </cell>
          <cell r="C25" t="e">
            <v>#REF!</v>
          </cell>
          <cell r="E25" t="e">
            <v>#REF!</v>
          </cell>
        </row>
        <row r="27">
          <cell r="C27" t="str">
            <v>OVER</v>
          </cell>
          <cell r="E27" t="str">
            <v>OVER</v>
          </cell>
          <cell r="G27" t="str">
            <v>OVER</v>
          </cell>
        </row>
        <row r="28">
          <cell r="C28" t="str">
            <v>(UNDER)</v>
          </cell>
          <cell r="E28" t="str">
            <v>(UNDER)</v>
          </cell>
          <cell r="G28" t="str">
            <v>(UNDER)</v>
          </cell>
          <cell r="I28" t="e">
            <v>#REF!</v>
          </cell>
          <cell r="J28" t="str">
            <v>revenue</v>
          </cell>
        </row>
        <row r="29">
          <cell r="A29" t="str">
            <v>OVER/(UNDER)-RECOVERY OF COSTS</v>
          </cell>
          <cell r="B29" t="str">
            <v>ACCOUNT</v>
          </cell>
          <cell r="C29" t="str">
            <v>RECOVERY</v>
          </cell>
          <cell r="E29" t="str">
            <v xml:space="preserve">INTEREST </v>
          </cell>
          <cell r="G29" t="str">
            <v xml:space="preserve">TOTAL </v>
          </cell>
          <cell r="I29" t="e">
            <v>#REF!</v>
          </cell>
          <cell r="J29" t="str">
            <v>expense</v>
          </cell>
        </row>
        <row r="30">
          <cell r="A30" t="str">
            <v xml:space="preserve">   Interest Rate (%) :</v>
          </cell>
          <cell r="E30" t="e">
            <v>#REF!</v>
          </cell>
          <cell r="I30" t="e">
            <v>#REF!</v>
          </cell>
          <cell r="J30" t="str">
            <v>difference</v>
          </cell>
        </row>
        <row r="31">
          <cell r="A31" t="str">
            <v>(2) Beginning Cumulative Balance:</v>
          </cell>
          <cell r="B31">
            <v>254</v>
          </cell>
          <cell r="C31" t="e">
            <v>#REF!</v>
          </cell>
          <cell r="E31" t="e">
            <v>#REF!</v>
          </cell>
          <cell r="G31" t="e">
            <v>#REF!</v>
          </cell>
        </row>
        <row r="32">
          <cell r="A32" t="str">
            <v>(3) Fuel Over/(Under) Entry This Month:</v>
          </cell>
          <cell r="B32">
            <v>254</v>
          </cell>
          <cell r="C32" t="e">
            <v>#REF!</v>
          </cell>
          <cell r="E32" t="e">
            <v>#REF!</v>
          </cell>
          <cell r="G32" t="e">
            <v>#REF!</v>
          </cell>
          <cell r="I32">
            <v>-4800588</v>
          </cell>
          <cell r="J32" t="str">
            <v>reported--Per Cum. Correc. Pg.(Current Month's Correction)</v>
          </cell>
        </row>
        <row r="33">
          <cell r="A33" t="str">
            <v>Fuel Surcharge/(Refund) Entry This Month:</v>
          </cell>
          <cell r="B33">
            <v>254</v>
          </cell>
          <cell r="C33" t="e">
            <v>#REF!</v>
          </cell>
          <cell r="E33" t="e">
            <v>#REF!</v>
          </cell>
          <cell r="G33" t="e">
            <v>#REF!</v>
          </cell>
        </row>
        <row r="34">
          <cell r="A34" t="str">
            <v>Current Reconciliation Period Adjustment:</v>
          </cell>
          <cell r="B34">
            <v>254</v>
          </cell>
          <cell r="C34" t="e">
            <v>#REF!</v>
          </cell>
          <cell r="E34" t="e">
            <v>#REF!</v>
          </cell>
          <cell r="G34" t="e">
            <v>#REF!</v>
          </cell>
          <cell r="I34" t="e">
            <v>#REF!</v>
          </cell>
          <cell r="J34" t="str">
            <v>difference</v>
          </cell>
        </row>
        <row r="35">
          <cell r="A35" t="str">
            <v>Ending Cumulative Balance:</v>
          </cell>
          <cell r="B35">
            <v>254</v>
          </cell>
          <cell r="C35" t="e">
            <v>#REF!</v>
          </cell>
          <cell r="E35" t="e">
            <v>#REF!</v>
          </cell>
          <cell r="G35" t="e">
            <v>#REF!</v>
          </cell>
        </row>
        <row r="37">
          <cell r="A37" t="str">
            <v>CREDIT FOR OFF-SYSTEM NET SALES MARGINS (4)</v>
          </cell>
        </row>
        <row r="38">
          <cell r="A38" t="str">
            <v>Beginning Cumulative Balance - CFE &amp; IID-C Margins:</v>
          </cell>
          <cell r="C38" t="e">
            <v>#REF!</v>
          </cell>
          <cell r="E38" t="e">
            <v>#REF!</v>
          </cell>
          <cell r="G38" t="e">
            <v>#REF!</v>
          </cell>
        </row>
        <row r="39">
          <cell r="A39" t="str">
            <v>Entry This Month - CFE Margins:</v>
          </cell>
          <cell r="C39" t="e">
            <v>#REF!</v>
          </cell>
          <cell r="E39" t="e">
            <v>#REF!</v>
          </cell>
          <cell r="G39" t="e">
            <v>#REF!</v>
          </cell>
        </row>
        <row r="40">
          <cell r="A40" t="str">
            <v>Entry This Month - IID-C Margins:</v>
          </cell>
          <cell r="C40" t="e">
            <v>#REF!</v>
          </cell>
          <cell r="E40" t="e">
            <v>#REF!</v>
          </cell>
          <cell r="G40" t="e">
            <v>#REF!</v>
          </cell>
        </row>
        <row r="41">
          <cell r="A41" t="str">
            <v>Ending Cumulative Balance - CFE &amp; IID-C Margins:</v>
          </cell>
          <cell r="C41" t="e">
            <v>#REF!</v>
          </cell>
          <cell r="E41" t="e">
            <v>#REF!</v>
          </cell>
          <cell r="G41" t="e">
            <v>#REF!</v>
          </cell>
        </row>
        <row r="43">
          <cell r="A43" t="str">
            <v>PALO VERDE (TEXAS)</v>
          </cell>
        </row>
        <row r="44">
          <cell r="A44" t="str">
            <v>Performance Evaluation Penalty/(Reward) -(Filed 02/24/99):</v>
          </cell>
          <cell r="C44" t="e">
            <v>#REF!</v>
          </cell>
          <cell r="E44" t="e">
            <v>#REF!</v>
          </cell>
          <cell r="G44" t="e">
            <v>#REF!</v>
          </cell>
        </row>
        <row r="45">
          <cell r="A45" t="str">
            <v>Performance Evaluation Penalty/(Reward) -(Filed 02/25/00):</v>
          </cell>
          <cell r="C45" t="e">
            <v>#REF!</v>
          </cell>
          <cell r="E45" t="e">
            <v>#REF!</v>
          </cell>
          <cell r="G45" t="e">
            <v>#REF!</v>
          </cell>
        </row>
        <row r="47">
          <cell r="A47" t="str">
            <v>Total Texas Performance Evaluations Penalty/(Reward):</v>
          </cell>
          <cell r="C47" t="e">
            <v>#REF!</v>
          </cell>
          <cell r="E47" t="e">
            <v>#REF!</v>
          </cell>
          <cell r="G47" t="e">
            <v>#REF!</v>
          </cell>
        </row>
        <row r="51">
          <cell r="A51" t="str">
            <v xml:space="preserve">    Comments:</v>
          </cell>
        </row>
        <row r="52">
          <cell r="A52" t="str">
            <v>(1)  Represents Economy Sales only.</v>
          </cell>
        </row>
        <row r="53">
          <cell r="A53" t="str">
            <v>(2) Reconciliation period began January 1, 1999</v>
          </cell>
        </row>
        <row r="54">
          <cell r="A54" t="str">
            <v>(3) Excludes credits for CFE and IID-Contingent off-system sales margins.</v>
          </cell>
        </row>
        <row r="55">
          <cell r="A55" t="str">
            <v>(4) Represents CFE and IID-C margin credits as addressed in the Stipulation and Agreed Order to Docket No. 12700, dated August 2, 1995.</v>
          </cell>
        </row>
        <row r="56">
          <cell r="A56" t="str">
            <v>Note: This report reflects the effect of the Stipulation and Agreed Order to Docket No. 12700, dated August 2, 1995.</v>
          </cell>
        </row>
      </sheetData>
      <sheetData sheetId="1">
        <row r="1">
          <cell r="A1" t="str">
            <v xml:space="preserve"> </v>
          </cell>
          <cell r="C1" t="str">
            <v>EL PASO ELECTRIC COMPANY</v>
          </cell>
        </row>
        <row r="2">
          <cell r="C2" t="str">
            <v>FUEL EFFICIENCY REPORT</v>
          </cell>
        </row>
        <row r="3">
          <cell r="C3" t="e">
            <v>#VALUE!</v>
          </cell>
          <cell r="G3" t="str">
            <v>Time Period</v>
          </cell>
        </row>
        <row r="4">
          <cell r="G4" t="e">
            <v>#REF!</v>
          </cell>
          <cell r="H4" t="str">
            <v>Hrs.</v>
          </cell>
        </row>
        <row r="5">
          <cell r="C5" t="str">
            <v>NDC</v>
          </cell>
        </row>
        <row r="6">
          <cell r="B6" t="str">
            <v>PLANT/SOURCE</v>
          </cell>
          <cell r="C6" t="str">
            <v>MW</v>
          </cell>
          <cell r="D6" t="str">
            <v>MWH</v>
          </cell>
          <cell r="E6" t="str">
            <v>MMBTU</v>
          </cell>
          <cell r="F6" t="str">
            <v xml:space="preserve">COST </v>
          </cell>
          <cell r="G6" t="str">
            <v>% CF</v>
          </cell>
          <cell r="H6" t="str">
            <v>HR</v>
          </cell>
          <cell r="I6" t="str">
            <v>$/MMBTU</v>
          </cell>
          <cell r="J6" t="str">
            <v>$/MWH</v>
          </cell>
          <cell r="K6" t="str">
            <v>% MIX</v>
          </cell>
        </row>
        <row r="7">
          <cell r="A7" t="str">
            <v>NUCLEAR:</v>
          </cell>
          <cell r="B7" t="str">
            <v>Palo Verde 1</v>
          </cell>
          <cell r="C7">
            <v>196</v>
          </cell>
          <cell r="D7" t="e">
            <v>#REF!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</row>
        <row r="8">
          <cell r="B8" t="str">
            <v>Palo Verde 2</v>
          </cell>
          <cell r="C8">
            <v>196</v>
          </cell>
          <cell r="D8" t="e">
            <v>#REF!</v>
          </cell>
          <cell r="E8" t="e">
            <v>#REF!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</row>
        <row r="9">
          <cell r="B9" t="str">
            <v>Palo Verde 3</v>
          </cell>
          <cell r="C9">
            <v>197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</row>
        <row r="10">
          <cell r="B10" t="str">
            <v>Prior Period Adjustments: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</row>
        <row r="11">
          <cell r="B11" t="str">
            <v>TOTAL NUCLEAR</v>
          </cell>
          <cell r="C11">
            <v>589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</row>
        <row r="12">
          <cell r="A12" t="str">
            <v>COAL: (1)</v>
          </cell>
          <cell r="B12" t="str">
            <v>Four Corners:</v>
          </cell>
          <cell r="C12">
            <v>104</v>
          </cell>
          <cell r="D12" t="e">
            <v>#REF!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</row>
        <row r="13">
          <cell r="B13" t="str">
            <v>Prior Period Adjustments: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</row>
        <row r="14">
          <cell r="B14" t="str">
            <v>TOTAL COAL</v>
          </cell>
          <cell r="C14">
            <v>104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</row>
        <row r="15">
          <cell r="A15" t="str">
            <v>GAS/OIL : (2)</v>
          </cell>
          <cell r="B15" t="str">
            <v>Copper:</v>
          </cell>
          <cell r="C15">
            <v>69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</row>
        <row r="16">
          <cell r="B16" t="str">
            <v>Newman:</v>
          </cell>
          <cell r="C16">
            <v>480</v>
          </cell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</row>
        <row r="17">
          <cell r="B17" t="str">
            <v>Rio Grande:</v>
          </cell>
          <cell r="C17">
            <v>231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</row>
        <row r="18">
          <cell r="B18" t="str">
            <v>Prior Period Adjustments: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#REF!</v>
          </cell>
        </row>
        <row r="19">
          <cell r="B19" t="str">
            <v>TOTAL GAS/OIL</v>
          </cell>
          <cell r="C19">
            <v>780</v>
          </cell>
          <cell r="D19" t="e">
            <v>#REF!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</row>
        <row r="20">
          <cell r="B20" t="str">
            <v>TOTAL NET GENERATION</v>
          </cell>
          <cell r="C20">
            <v>1473</v>
          </cell>
          <cell r="D20" t="e">
            <v>#REF!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</row>
        <row r="21">
          <cell r="A21" t="str">
            <v>PURCHASES:</v>
          </cell>
          <cell r="B21" t="str">
            <v>FIRM COGEN:</v>
          </cell>
          <cell r="E21" t="str">
            <v>N/A</v>
          </cell>
          <cell r="G21" t="str">
            <v>N/A</v>
          </cell>
          <cell r="H21" t="str">
            <v>N/A</v>
          </cell>
          <cell r="I21" t="str">
            <v>N/A</v>
          </cell>
          <cell r="J21">
            <v>0</v>
          </cell>
          <cell r="K21" t="e">
            <v>#REF!</v>
          </cell>
        </row>
        <row r="22">
          <cell r="B22" t="str">
            <v>NON-FIRM COGEN:</v>
          </cell>
          <cell r="D22" t="str">
            <v xml:space="preserve"> </v>
          </cell>
          <cell r="E22" t="str">
            <v>N/A</v>
          </cell>
          <cell r="F22" t="str">
            <v xml:space="preserve"> </v>
          </cell>
          <cell r="G22" t="str">
            <v>N/A</v>
          </cell>
          <cell r="H22" t="str">
            <v>N/A</v>
          </cell>
          <cell r="I22" t="str">
            <v>N/A</v>
          </cell>
          <cell r="J22">
            <v>0</v>
          </cell>
          <cell r="K22" t="e">
            <v>#REF!</v>
          </cell>
        </row>
        <row r="23">
          <cell r="B23" t="str">
            <v>Prior Period Adjustments:</v>
          </cell>
          <cell r="E23" t="str">
            <v>N/A</v>
          </cell>
          <cell r="F23" t="str">
            <v xml:space="preserve"> </v>
          </cell>
          <cell r="G23" t="str">
            <v>N/A</v>
          </cell>
          <cell r="H23" t="str">
            <v>N/A</v>
          </cell>
          <cell r="I23" t="str">
            <v>N/A</v>
          </cell>
          <cell r="J23">
            <v>0</v>
          </cell>
          <cell r="K23" t="e">
            <v>#REF!</v>
          </cell>
        </row>
        <row r="24">
          <cell r="B24" t="str">
            <v>TOTAL COGEN</v>
          </cell>
          <cell r="D24">
            <v>0</v>
          </cell>
          <cell r="E24" t="str">
            <v>N/A</v>
          </cell>
          <cell r="F24">
            <v>0</v>
          </cell>
          <cell r="G24" t="str">
            <v>N/A</v>
          </cell>
          <cell r="H24" t="str">
            <v>N/A</v>
          </cell>
          <cell r="I24" t="str">
            <v>N/A</v>
          </cell>
          <cell r="J24">
            <v>0</v>
          </cell>
          <cell r="K24" t="e">
            <v>#REF!</v>
          </cell>
        </row>
        <row r="25">
          <cell r="B25" t="str">
            <v>OTHER FIRM:</v>
          </cell>
          <cell r="E25" t="str">
            <v>N/A</v>
          </cell>
          <cell r="F25" t="str">
            <v xml:space="preserve"> </v>
          </cell>
          <cell r="G25" t="str">
            <v>N/A</v>
          </cell>
          <cell r="H25" t="str">
            <v>N/A</v>
          </cell>
          <cell r="I25" t="str">
            <v>N/A</v>
          </cell>
          <cell r="J25">
            <v>0</v>
          </cell>
          <cell r="K25" t="e">
            <v>#REF!</v>
          </cell>
        </row>
        <row r="26">
          <cell r="B26" t="str">
            <v>OTHER NON-FIRM:</v>
          </cell>
          <cell r="D26" t="e">
            <v>#REF!</v>
          </cell>
          <cell r="E26" t="str">
            <v>N/A</v>
          </cell>
          <cell r="F26" t="e">
            <v>#REF!</v>
          </cell>
          <cell r="G26" t="str">
            <v>N/A</v>
          </cell>
          <cell r="H26" t="str">
            <v>N/A</v>
          </cell>
          <cell r="I26" t="str">
            <v>N/A</v>
          </cell>
          <cell r="J26" t="e">
            <v>#REF!</v>
          </cell>
          <cell r="K26" t="e">
            <v>#REF!</v>
          </cell>
        </row>
        <row r="27">
          <cell r="B27" t="str">
            <v>Prior Period Adjustments:</v>
          </cell>
          <cell r="E27" t="str">
            <v>N/A</v>
          </cell>
          <cell r="F27" t="str">
            <v xml:space="preserve"> </v>
          </cell>
          <cell r="G27" t="str">
            <v>N/A</v>
          </cell>
          <cell r="H27" t="str">
            <v>N/A</v>
          </cell>
          <cell r="I27" t="str">
            <v>N/A</v>
          </cell>
          <cell r="J27">
            <v>0</v>
          </cell>
          <cell r="K27" t="e">
            <v>#REF!</v>
          </cell>
        </row>
        <row r="28">
          <cell r="B28" t="str">
            <v>TOTAL OTHER</v>
          </cell>
          <cell r="D28" t="e">
            <v>#REF!</v>
          </cell>
          <cell r="E28" t="str">
            <v>N/A</v>
          </cell>
          <cell r="F28" t="e">
            <v>#REF!</v>
          </cell>
          <cell r="G28" t="str">
            <v>N/A</v>
          </cell>
          <cell r="H28" t="str">
            <v>N/A</v>
          </cell>
          <cell r="I28" t="str">
            <v>N/A</v>
          </cell>
          <cell r="J28" t="e">
            <v>#REF!</v>
          </cell>
          <cell r="K28" t="e">
            <v>#REF!</v>
          </cell>
        </row>
        <row r="29">
          <cell r="B29" t="str">
            <v>TOTAL PURCHASES:</v>
          </cell>
          <cell r="D29" t="e">
            <v>#REF!</v>
          </cell>
          <cell r="E29" t="str">
            <v>N/A</v>
          </cell>
          <cell r="F29" t="e">
            <v>#REF!</v>
          </cell>
          <cell r="G29" t="str">
            <v>N/A</v>
          </cell>
          <cell r="H29" t="str">
            <v>N/A</v>
          </cell>
          <cell r="I29" t="str">
            <v>N/A</v>
          </cell>
          <cell r="J29" t="e">
            <v>#REF!</v>
          </cell>
          <cell r="K29" t="e">
            <v>#REF!</v>
          </cell>
        </row>
        <row r="30">
          <cell r="B30" t="str">
            <v>NET INTERCHANGE:</v>
          </cell>
          <cell r="E30" t="str">
            <v>N/A</v>
          </cell>
          <cell r="F30" t="str">
            <v xml:space="preserve"> </v>
          </cell>
          <cell r="G30" t="str">
            <v>N/A</v>
          </cell>
          <cell r="H30" t="str">
            <v>N/A</v>
          </cell>
          <cell r="I30" t="str">
            <v>N/A</v>
          </cell>
          <cell r="J30">
            <v>0</v>
          </cell>
          <cell r="K30" t="e">
            <v>#REF!</v>
          </cell>
        </row>
        <row r="31">
          <cell r="B31" t="str">
            <v>NET TRANSMISSION (WHEELING):</v>
          </cell>
          <cell r="E31" t="str">
            <v>N/A</v>
          </cell>
          <cell r="G31" t="str">
            <v>N/A</v>
          </cell>
          <cell r="H31" t="str">
            <v>N/A</v>
          </cell>
          <cell r="I31" t="str">
            <v>N/A</v>
          </cell>
          <cell r="J31">
            <v>0</v>
          </cell>
          <cell r="K31" t="e">
            <v>#REF!</v>
          </cell>
        </row>
        <row r="32">
          <cell r="B32" t="str">
            <v>SYSTEM TOTAL AT THE SOURCE</v>
          </cell>
          <cell r="D32" t="e">
            <v>#REF!</v>
          </cell>
          <cell r="E32" t="str">
            <v>N/A</v>
          </cell>
          <cell r="F32" t="e">
            <v>#REF!</v>
          </cell>
          <cell r="G32" t="str">
            <v>N/A</v>
          </cell>
          <cell r="H32" t="str">
            <v>N/A</v>
          </cell>
          <cell r="I32" t="str">
            <v>N/A</v>
          </cell>
          <cell r="J32" t="e">
            <v>#REF!</v>
          </cell>
          <cell r="K32" t="e">
            <v>#REF!</v>
          </cell>
        </row>
        <row r="33">
          <cell r="A33" t="str">
            <v>DISPOSITION</v>
          </cell>
          <cell r="B33" t="str">
            <v>Sales to Ultimate Consumer:</v>
          </cell>
          <cell r="D33">
            <v>0</v>
          </cell>
          <cell r="J33">
            <v>0</v>
          </cell>
          <cell r="K33" t="e">
            <v>#REF!</v>
          </cell>
        </row>
        <row r="34">
          <cell r="A34" t="str">
            <v>OF ENERGY:</v>
          </cell>
          <cell r="B34" t="str">
            <v>Sales for Resale:</v>
          </cell>
          <cell r="D34" t="e">
            <v>#REF!</v>
          </cell>
          <cell r="J34" t="e">
            <v>#REF!</v>
          </cell>
          <cell r="K34" t="e">
            <v>#REF!</v>
          </cell>
        </row>
        <row r="35">
          <cell r="B35" t="str">
            <v>Energy Furnished Without Charge:</v>
          </cell>
          <cell r="J35">
            <v>0</v>
          </cell>
          <cell r="K35" t="e">
            <v>#REF!</v>
          </cell>
        </row>
        <row r="36">
          <cell r="B36" t="str">
            <v>Energy used by Utility:</v>
          </cell>
          <cell r="D36" t="e">
            <v>#REF!</v>
          </cell>
          <cell r="J36" t="e">
            <v>#REF!</v>
          </cell>
          <cell r="K36" t="e">
            <v>#REF!</v>
          </cell>
        </row>
        <row r="37">
          <cell r="B37" t="str">
            <v>Electric Dept. Only:</v>
          </cell>
          <cell r="J37">
            <v>0</v>
          </cell>
          <cell r="K37" t="e">
            <v>#REF!</v>
          </cell>
        </row>
        <row r="38">
          <cell r="B38" t="str">
            <v>TOTAL @ THE METER</v>
          </cell>
          <cell r="D38" t="e">
            <v>#REF!</v>
          </cell>
          <cell r="F38">
            <v>0</v>
          </cell>
          <cell r="J38" t="e">
            <v>#REF!</v>
          </cell>
          <cell r="K38" t="e">
            <v>#REF!</v>
          </cell>
        </row>
        <row r="39">
          <cell r="B39" t="str">
            <v>Total Energy Losses:</v>
          </cell>
          <cell r="D39" t="e">
            <v>#REF!</v>
          </cell>
          <cell r="K39" t="e">
            <v>#REF!</v>
          </cell>
        </row>
        <row r="40">
          <cell r="B40" t="str">
            <v>Percent Losses:</v>
          </cell>
          <cell r="D40" t="e">
            <v>#REF!</v>
          </cell>
        </row>
        <row r="41">
          <cell r="A41" t="str">
            <v>FUEL OIL:</v>
          </cell>
          <cell r="B41" t="str">
            <v>Copper:</v>
          </cell>
          <cell r="C41" t="str">
            <v>N/A</v>
          </cell>
          <cell r="D41">
            <v>0</v>
          </cell>
          <cell r="E41" t="e">
            <v>#REF!</v>
          </cell>
          <cell r="F41" t="e">
            <v>#REF!</v>
          </cell>
          <cell r="G41" t="str">
            <v>N/A</v>
          </cell>
          <cell r="H41">
            <v>0</v>
          </cell>
          <cell r="I41" t="e">
            <v>#REF!</v>
          </cell>
          <cell r="J41">
            <v>0</v>
          </cell>
          <cell r="K41" t="e">
            <v>#REF!</v>
          </cell>
        </row>
        <row r="42">
          <cell r="A42" t="str">
            <v>(Included in the</v>
          </cell>
          <cell r="B42" t="str">
            <v>Newman:</v>
          </cell>
          <cell r="C42" t="str">
            <v>N/A</v>
          </cell>
          <cell r="D42">
            <v>0</v>
          </cell>
          <cell r="E42" t="e">
            <v>#REF!</v>
          </cell>
          <cell r="F42" t="e">
            <v>#REF!</v>
          </cell>
          <cell r="G42" t="str">
            <v>N/A</v>
          </cell>
          <cell r="H42">
            <v>0</v>
          </cell>
          <cell r="I42" t="e">
            <v>#REF!</v>
          </cell>
          <cell r="J42">
            <v>0</v>
          </cell>
          <cell r="K42" t="e">
            <v>#REF!</v>
          </cell>
        </row>
        <row r="43">
          <cell r="A43" t="str">
            <v>above generation)</v>
          </cell>
          <cell r="B43" t="str">
            <v>Rio Grande:</v>
          </cell>
          <cell r="C43" t="str">
            <v>N/A</v>
          </cell>
          <cell r="D43">
            <v>0</v>
          </cell>
          <cell r="E43" t="e">
            <v>#REF!</v>
          </cell>
          <cell r="F43" t="e">
            <v>#REF!</v>
          </cell>
          <cell r="G43" t="str">
            <v>N/A</v>
          </cell>
          <cell r="H43">
            <v>0</v>
          </cell>
          <cell r="I43" t="e">
            <v>#REF!</v>
          </cell>
          <cell r="J43">
            <v>0</v>
          </cell>
          <cell r="K43" t="e">
            <v>#REF!</v>
          </cell>
        </row>
        <row r="44">
          <cell r="B44" t="str">
            <v>Prior Period Adjustments:</v>
          </cell>
          <cell r="C44" t="str">
            <v>N/A</v>
          </cell>
          <cell r="D44">
            <v>0</v>
          </cell>
          <cell r="E44">
            <v>0</v>
          </cell>
          <cell r="F44">
            <v>0</v>
          </cell>
          <cell r="G44" t="str">
            <v>N/A</v>
          </cell>
          <cell r="H44">
            <v>0</v>
          </cell>
          <cell r="I44">
            <v>0</v>
          </cell>
          <cell r="J44">
            <v>0</v>
          </cell>
          <cell r="K44" t="e">
            <v>#REF!</v>
          </cell>
        </row>
        <row r="45">
          <cell r="B45" t="str">
            <v>TOTAL FUEL OIL</v>
          </cell>
          <cell r="C45" t="str">
            <v>N/A</v>
          </cell>
          <cell r="D45">
            <v>0</v>
          </cell>
          <cell r="E45" t="e">
            <v>#REF!</v>
          </cell>
          <cell r="F45" t="e">
            <v>#REF!</v>
          </cell>
          <cell r="G45" t="str">
            <v>N/A</v>
          </cell>
          <cell r="H45">
            <v>0</v>
          </cell>
          <cell r="I45" t="e">
            <v>#REF!</v>
          </cell>
          <cell r="J45">
            <v>0</v>
          </cell>
          <cell r="K45" t="e">
            <v>#REF!</v>
          </cell>
        </row>
        <row r="47">
          <cell r="A47" t="str">
            <v>UTILITY NOTES:</v>
          </cell>
        </row>
        <row r="48">
          <cell r="A48" t="e">
            <v>#VALUE!</v>
          </cell>
        </row>
        <row r="49">
          <cell r="A49" t="e">
            <v>#VALUE!</v>
          </cell>
        </row>
      </sheetData>
      <sheetData sheetId="2">
        <row r="1">
          <cell r="A1" t="str">
            <v>EL PASO ELECTRIC COMPANY</v>
          </cell>
        </row>
      </sheetData>
      <sheetData sheetId="3">
        <row r="1">
          <cell r="A1" t="str">
            <v xml:space="preserve"> 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reen - Forecast"/>
      <sheetName val="Forecast Data"/>
      <sheetName val="Summary - Forecast"/>
      <sheetName val="Surcharges"/>
      <sheetName val="Annualized Data"/>
      <sheetName val="RiskSwappedFuncs"/>
      <sheetName val="Summary - Annualized"/>
      <sheetName val="Fin Forecasting Data"/>
      <sheetName val="Fin Forecasting Data Surcharge "/>
      <sheetName val="Budgeting Data"/>
      <sheetName val="Fuel-Annualized"/>
      <sheetName val="Rate 1 - Residential"/>
      <sheetName val="Rate 2 - Small Commercial"/>
      <sheetName val="Rate 7 - Outdoor Rec"/>
      <sheetName val="Rate 8 - Street Lighting"/>
      <sheetName val="Rate 9 - Traffic Signals"/>
      <sheetName val="Rate 11 - Water Pumping"/>
      <sheetName val="Rate 11TOU - Water Pumping TOU"/>
      <sheetName val="Rate 15 - Electrolytic Refining"/>
      <sheetName val="Rate WH - Water Heating"/>
      <sheetName val="Rate 22 - Irrigation"/>
      <sheetName val="Rate 24 - General Service"/>
      <sheetName val="Rate 25 - Large Power"/>
      <sheetName val="Rate 25A - Offpeak Lg Pwr"/>
      <sheetName val="Rate 26 - Petroleum Refinery"/>
      <sheetName val="Rate 28 - Area Lighting"/>
      <sheetName val="Rate 30 - Electric Furnace"/>
      <sheetName val="Rate 31 - Military"/>
      <sheetName val="Rate 34 - Cotton Gin"/>
      <sheetName val="Rate 38 - Interruptible"/>
      <sheetName val="Rate 38-Interruptible-Rate 15 "/>
      <sheetName val="Rate 38-Interruptible-Rate 25"/>
      <sheetName val="Rate 38-Interruptible-Rate 26"/>
      <sheetName val="Rate 38-Interruptible-Rate 30"/>
      <sheetName val="Rate 38-Interruptible-Rate 31"/>
      <sheetName val="Rate 41 - City &amp; County"/>
      <sheetName val="Rate 43 - State University"/>
      <sheetName val="Rate 45 - Sup, Maint, Backup"/>
      <sheetName val="RiskSerializationData"/>
      <sheetName val="Rate 1 WP"/>
      <sheetName val="Rate 1 WP2"/>
      <sheetName val="Rate 2 WP"/>
      <sheetName val="Rate 7 Primary WP"/>
      <sheetName val="Rate 7 WP"/>
      <sheetName val="Rate 8 WP"/>
      <sheetName val="Rate 8 WP Proposed"/>
      <sheetName val="Rate 8 WP Percentage-of-Rates"/>
      <sheetName val="Rate 8A WP"/>
      <sheetName val="Rate 8A WP Proposed"/>
      <sheetName val="Rate 8A WP Percentage-of-Rates"/>
      <sheetName val="Rate 9 WP"/>
      <sheetName val="Rate 9 WP Proposed"/>
      <sheetName val="Rate 9 WP Percentage-of-Rates"/>
      <sheetName val="Rate 11 Primary WP"/>
      <sheetName val="Rate 11 WP"/>
      <sheetName val="Rate 11TOU Primary WP"/>
      <sheetName val="Rate 11TOU WP"/>
      <sheetName val="Rate 15 WP"/>
      <sheetName val="Rate WH WP"/>
      <sheetName val="Rate 22 WP"/>
      <sheetName val="Rate 24 Primary WP"/>
      <sheetName val="Rate 24 Secondary WP"/>
      <sheetName val="Rate 25 Primary WP"/>
      <sheetName val="Rate 25 Secondary WP"/>
      <sheetName val="Rate 25A Primary WP"/>
      <sheetName val="Rate 25A Secondary WP"/>
      <sheetName val="Rate 26 WP"/>
      <sheetName val="Rate 28 WP"/>
      <sheetName val="Rate 28 WP Proposed"/>
      <sheetName val="Rate 28 WP Percentage-of-Rates"/>
      <sheetName val="Rate 30 WP"/>
      <sheetName val="Rate 31 WP"/>
      <sheetName val="Rate 34 WP"/>
      <sheetName val="Rate 38 Transmission WP"/>
      <sheetName val="Rate 38 Primary WP"/>
      <sheetName val="Rate 41 Primary WP"/>
      <sheetName val="Rate 41 Secondary WP"/>
      <sheetName val="Rate 43 WP"/>
    </sheetNames>
    <sheetDataSet>
      <sheetData sheetId="0">
        <row r="3">
          <cell r="A3" t="str">
            <v>For the Test Year Period Ended Dec 2017</v>
          </cell>
        </row>
      </sheetData>
      <sheetData sheetId="1"/>
      <sheetData sheetId="2"/>
      <sheetData sheetId="3"/>
      <sheetData sheetId="4">
        <row r="7">
          <cell r="E7" t="str">
            <v>Jan</v>
          </cell>
        </row>
      </sheetData>
      <sheetData sheetId="5"/>
      <sheetData sheetId="6">
        <row r="133">
          <cell r="P133">
            <v>132732541.89176069</v>
          </cell>
        </row>
        <row r="158">
          <cell r="P158">
            <v>498161750.68281716</v>
          </cell>
        </row>
      </sheetData>
      <sheetData sheetId="7">
        <row r="8">
          <cell r="C8">
            <v>17308642.909757368</v>
          </cell>
        </row>
      </sheetData>
      <sheetData sheetId="8">
        <row r="46">
          <cell r="C46">
            <v>60159.525901275905</v>
          </cell>
        </row>
      </sheetData>
      <sheetData sheetId="9"/>
      <sheetData sheetId="10">
        <row r="8">
          <cell r="F8">
            <v>2.1434999999999999E-2</v>
          </cell>
          <cell r="G8">
            <v>2.0936E-2</v>
          </cell>
          <cell r="H8">
            <v>2.0423E-2</v>
          </cell>
          <cell r="I8">
            <v>2.0355000000000002E-2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RC_102_Summary_Query"/>
    </sheetNames>
    <sheetDataSet>
      <sheetData sheetId="0" refreshError="1"/>
      <sheetData sheetId="1">
        <row r="1">
          <cell r="A1" t="str">
            <v>TRV_REV_CODE</v>
          </cell>
          <cell r="B1" t="str">
            <v>JURIS_CODE</v>
          </cell>
          <cell r="C1" t="str">
            <v>REV_CLASS_NAME</v>
          </cell>
          <cell r="D1" t="str">
            <v>SumOfSumOfTRV_CUSTOMERS</v>
          </cell>
          <cell r="E1" t="str">
            <v>SumOfSumOfTRV_BASE</v>
          </cell>
          <cell r="F1" t="str">
            <v>SumOfSumOfTRV_TOT_TAX</v>
          </cell>
          <cell r="G1" t="str">
            <v>SumOfSumOfTRV_FUEL</v>
          </cell>
          <cell r="H1" t="str">
            <v>SumOfSumOfGROSS_REV</v>
          </cell>
          <cell r="I1" t="str">
            <v>SumOfSumOfTRV_TOT_KWH</v>
          </cell>
          <cell r="J1" t="str">
            <v>SumOfSumOfTRV_INACT_MTRS</v>
          </cell>
          <cell r="K1" t="str">
            <v>SumOfSumOfTRV_ACT_MTRS</v>
          </cell>
          <cell r="L1" t="str">
            <v>SumOfSumOfTRV_LAMPS</v>
          </cell>
        </row>
        <row r="2">
          <cell r="A2" t="str">
            <v>1</v>
          </cell>
          <cell r="B2" t="str">
            <v>01</v>
          </cell>
          <cell r="C2" t="str">
            <v>Residential</v>
          </cell>
          <cell r="D2">
            <v>224136</v>
          </cell>
          <cell r="E2">
            <v>8356999.3799999999</v>
          </cell>
          <cell r="F2">
            <v>12121.81</v>
          </cell>
          <cell r="G2">
            <v>2480150.36</v>
          </cell>
          <cell r="H2">
            <v>10849271.550000001</v>
          </cell>
          <cell r="I2">
            <v>98417759</v>
          </cell>
          <cell r="J2">
            <v>7086</v>
          </cell>
          <cell r="K2">
            <v>234798</v>
          </cell>
          <cell r="L2">
            <v>1524</v>
          </cell>
        </row>
        <row r="3">
          <cell r="A3" t="str">
            <v>1</v>
          </cell>
          <cell r="B3" t="str">
            <v>02</v>
          </cell>
          <cell r="C3" t="str">
            <v>Residential</v>
          </cell>
          <cell r="D3">
            <v>68210</v>
          </cell>
          <cell r="E3">
            <v>3478451.55</v>
          </cell>
          <cell r="F3">
            <v>246536.98</v>
          </cell>
          <cell r="G3">
            <v>515856.02</v>
          </cell>
          <cell r="H3">
            <v>4240844.55</v>
          </cell>
          <cell r="I3">
            <v>34144191</v>
          </cell>
          <cell r="J3">
            <v>3363</v>
          </cell>
          <cell r="K3">
            <v>79431</v>
          </cell>
          <cell r="L3">
            <v>2881</v>
          </cell>
        </row>
        <row r="4">
          <cell r="A4" t="str">
            <v>3</v>
          </cell>
          <cell r="B4" t="str">
            <v>01</v>
          </cell>
          <cell r="C4" t="str">
            <v>Commercial and industrial - small</v>
          </cell>
          <cell r="D4">
            <v>22560</v>
          </cell>
          <cell r="E4">
            <v>10163577.82</v>
          </cell>
          <cell r="F4">
            <v>849556.06</v>
          </cell>
          <cell r="G4">
            <v>3281680.07</v>
          </cell>
          <cell r="H4">
            <v>14294813.949999999</v>
          </cell>
          <cell r="I4">
            <v>130323885</v>
          </cell>
          <cell r="J4">
            <v>1936</v>
          </cell>
          <cell r="K4">
            <v>30429</v>
          </cell>
          <cell r="L4">
            <v>6643</v>
          </cell>
        </row>
        <row r="5">
          <cell r="A5" t="str">
            <v>3</v>
          </cell>
          <cell r="B5" t="str">
            <v>02</v>
          </cell>
          <cell r="C5" t="str">
            <v>Commercial and industrial - small</v>
          </cell>
          <cell r="D5">
            <v>7994</v>
          </cell>
          <cell r="E5">
            <v>2735530.11</v>
          </cell>
          <cell r="F5">
            <v>198624.52</v>
          </cell>
          <cell r="G5">
            <v>517914.6</v>
          </cell>
          <cell r="H5">
            <v>3452069.23</v>
          </cell>
          <cell r="I5">
            <v>34318070</v>
          </cell>
          <cell r="J5">
            <v>608</v>
          </cell>
          <cell r="K5">
            <v>11386</v>
          </cell>
          <cell r="L5">
            <v>1913</v>
          </cell>
        </row>
        <row r="6">
          <cell r="A6" t="str">
            <v>4</v>
          </cell>
          <cell r="B6" t="str">
            <v>01</v>
          </cell>
          <cell r="C6" t="str">
            <v>Commercial and industrial - large</v>
          </cell>
          <cell r="D6">
            <v>111</v>
          </cell>
          <cell r="E6">
            <v>3148040.92</v>
          </cell>
          <cell r="F6">
            <v>72732.36</v>
          </cell>
          <cell r="G6">
            <v>2317332.63</v>
          </cell>
          <cell r="H6">
            <v>5538105.9100000001</v>
          </cell>
          <cell r="I6">
            <v>94779387</v>
          </cell>
          <cell r="J6">
            <v>0</v>
          </cell>
          <cell r="K6">
            <v>264</v>
          </cell>
          <cell r="L6">
            <v>88</v>
          </cell>
        </row>
        <row r="7">
          <cell r="A7" t="str">
            <v>4</v>
          </cell>
          <cell r="B7" t="str">
            <v>02</v>
          </cell>
          <cell r="C7" t="str">
            <v>Commercial and industrial - large</v>
          </cell>
          <cell r="D7">
            <v>27</v>
          </cell>
          <cell r="E7">
            <v>381559.57</v>
          </cell>
          <cell r="F7">
            <v>32292.44</v>
          </cell>
          <cell r="G7">
            <v>123416.49</v>
          </cell>
          <cell r="H7">
            <v>537268.5</v>
          </cell>
          <cell r="I7">
            <v>8718863</v>
          </cell>
          <cell r="J7">
            <v>0</v>
          </cell>
          <cell r="K7">
            <v>64</v>
          </cell>
          <cell r="L7">
            <v>0</v>
          </cell>
        </row>
        <row r="8">
          <cell r="A8" t="str">
            <v>5</v>
          </cell>
          <cell r="B8" t="str">
            <v>01</v>
          </cell>
          <cell r="C8" t="str">
            <v>Public street and highway lighting</v>
          </cell>
          <cell r="D8">
            <v>221</v>
          </cell>
          <cell r="E8">
            <v>270087.71999999997</v>
          </cell>
          <cell r="F8">
            <v>0</v>
          </cell>
          <cell r="G8">
            <v>80918.75</v>
          </cell>
          <cell r="H8">
            <v>351006.47</v>
          </cell>
          <cell r="I8">
            <v>3211060</v>
          </cell>
          <cell r="J8">
            <v>0</v>
          </cell>
          <cell r="K8">
            <v>0</v>
          </cell>
          <cell r="L8">
            <v>34215</v>
          </cell>
        </row>
        <row r="9">
          <cell r="A9" t="str">
            <v>5</v>
          </cell>
          <cell r="B9" t="str">
            <v>02</v>
          </cell>
          <cell r="C9" t="str">
            <v>Public street and highway lighting</v>
          </cell>
          <cell r="D9">
            <v>21</v>
          </cell>
          <cell r="E9">
            <v>35083.71</v>
          </cell>
          <cell r="F9">
            <v>0</v>
          </cell>
          <cell r="G9">
            <v>3904.91</v>
          </cell>
          <cell r="H9">
            <v>38988.620000000003</v>
          </cell>
          <cell r="I9">
            <v>258432</v>
          </cell>
          <cell r="J9">
            <v>0</v>
          </cell>
          <cell r="K9">
            <v>0</v>
          </cell>
          <cell r="L9">
            <v>2854</v>
          </cell>
        </row>
        <row r="10">
          <cell r="A10" t="str">
            <v>6</v>
          </cell>
          <cell r="B10" t="str">
            <v>01</v>
          </cell>
          <cell r="C10" t="str">
            <v>Other sales to public authorities</v>
          </cell>
          <cell r="D10">
            <v>3079</v>
          </cell>
          <cell r="E10">
            <v>3544095.03</v>
          </cell>
          <cell r="F10">
            <v>0</v>
          </cell>
          <cell r="G10">
            <v>1497250.22</v>
          </cell>
          <cell r="H10">
            <v>5041345.25</v>
          </cell>
          <cell r="I10">
            <v>61507731</v>
          </cell>
          <cell r="J10">
            <v>1</v>
          </cell>
          <cell r="K10">
            <v>4357</v>
          </cell>
          <cell r="L10">
            <v>2607</v>
          </cell>
        </row>
        <row r="11">
          <cell r="A11" t="str">
            <v>6</v>
          </cell>
          <cell r="B11" t="str">
            <v>02</v>
          </cell>
          <cell r="C11" t="str">
            <v>Other sales to public authorities</v>
          </cell>
          <cell r="D11">
            <v>1196</v>
          </cell>
          <cell r="E11">
            <v>1924511.42</v>
          </cell>
          <cell r="F11">
            <v>0</v>
          </cell>
          <cell r="G11">
            <v>431258.52</v>
          </cell>
          <cell r="H11">
            <v>2355769.94</v>
          </cell>
          <cell r="I11">
            <v>29722375</v>
          </cell>
          <cell r="J11">
            <v>0</v>
          </cell>
          <cell r="K11">
            <v>2157</v>
          </cell>
          <cell r="L11">
            <v>256</v>
          </cell>
        </row>
        <row r="12">
          <cell r="A12" t="str">
            <v>7</v>
          </cell>
          <cell r="B12" t="str">
            <v>03</v>
          </cell>
          <cell r="C12" t="str">
            <v>Sales for Resale</v>
          </cell>
          <cell r="D12">
            <v>1</v>
          </cell>
          <cell r="E12">
            <v>151721.25</v>
          </cell>
          <cell r="F12">
            <v>0</v>
          </cell>
          <cell r="G12">
            <v>0</v>
          </cell>
          <cell r="H12">
            <v>151721.25</v>
          </cell>
          <cell r="I12">
            <v>3710163</v>
          </cell>
          <cell r="J12">
            <v>0</v>
          </cell>
          <cell r="K12">
            <v>3</v>
          </cell>
          <cell r="L12">
            <v>0</v>
          </cell>
        </row>
        <row r="13">
          <cell r="A13" t="str">
            <v>9</v>
          </cell>
          <cell r="B13" t="str">
            <v>01</v>
          </cell>
          <cell r="C13" t="str">
            <v>CFE</v>
          </cell>
          <cell r="D13">
            <v>0</v>
          </cell>
          <cell r="E13">
            <v>113508</v>
          </cell>
          <cell r="F13">
            <v>3265</v>
          </cell>
          <cell r="G13">
            <v>0</v>
          </cell>
          <cell r="H13">
            <v>116773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"/>
      <sheetName val="NM"/>
      <sheetName val="PV U3 Revaluation"/>
      <sheetName val="FUEL SUMM."/>
      <sheetName val="___snlqueryparms"/>
      <sheetName val="FUEL INPUTS"/>
      <sheetName val="Invoice Log"/>
      <sheetName val="ALLOC."/>
      <sheetName val="TX@SUPPLY"/>
      <sheetName val="NM @SUPPLY"/>
      <sheetName val="GAS EST."/>
      <sheetName val="5012"/>
      <sheetName val="PPM"/>
      <sheetName val="Alloc NM June &amp; July"/>
      <sheetName val="Alloc Adj"/>
      <sheetName val="CODE"/>
      <sheetName val="Not Used---&gt;"/>
      <sheetName val="Alloc NM July"/>
      <sheetName val="NMREC"/>
      <sheetName val="CRITERIA2"/>
      <sheetName val="CRITERI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9" xr16:uid="{21357014-D9FF-46CD-842C-C8381504F700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4EC9D44-AA1E-4E57-81A1-A59E463FF380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55F29922-DE60-4C6D-8359-09ACD7CB5FB8}" autoFormatId="16" applyNumberFormats="0" applyBorderFormats="0" applyFontFormats="0" applyPatternFormats="0" applyAlignmentFormats="0" applyWidthHeightFormats="0">
  <queryTableRefresh nextId="81">
    <queryTableFields count="26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  <queryTableField id="80" name="25" tableColumnId="1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5" xr16:uid="{9D68C080-4BAA-46AE-9678-9E0E6B047E2C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6" xr16:uid="{28638CF5-2406-4C6A-B35C-8642ED32B01E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1F6E0CB9-A3AB-472E-BC7B-1AB0AEC1E4AE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4" xr16:uid="{9EB1AFC0-82A1-4821-B563-D5503680B6E1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2" xr16:uid="{0FB2BD98-A134-4BE5-826F-21437BA1F922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3" xr16:uid="{80B019D6-E76C-41BD-A746-1747F14ADA4A}" autoFormatId="16" applyNumberFormats="0" applyBorderFormats="0" applyFontFormats="0" applyPatternFormats="0" applyAlignmentFormats="0" applyWidthHeightFormats="0">
  <queryTableRefresh nextId="80">
    <queryTableFields count="25">
      <queryTableField id="29" name="REPORT_ITEM.REPORT_DATA.OPR_DATE" tableColumnId="28"/>
      <queryTableField id="2" name="1" tableColumnId="2"/>
      <queryTableField id="3" name="2" tableColumnId="3"/>
      <queryTableField id="4" name="3" tableColumnId="4"/>
      <queryTableField id="5" name="4" tableColumnId="5"/>
      <queryTableField id="6" name="5" tableColumnId="6"/>
      <queryTableField id="7" name="6" tableColumnId="7"/>
      <queryTableField id="8" name="7" tableColumnId="8"/>
      <queryTableField id="9" name="8" tableColumnId="9"/>
      <queryTableField id="10" name="9" tableColumnId="10"/>
      <queryTableField id="11" name="10" tableColumnId="11"/>
      <queryTableField id="12" name="11" tableColumnId="12"/>
      <queryTableField id="13" name="12" tableColumnId="13"/>
      <queryTableField id="14" name="13" tableColumnId="14"/>
      <queryTableField id="15" name="14" tableColumnId="15"/>
      <queryTableField id="16" name="15" tableColumnId="16"/>
      <queryTableField id="17" name="16" tableColumnId="17"/>
      <queryTableField id="18" name="17" tableColumnId="18"/>
      <queryTableField id="19" name="18" tableColumnId="19"/>
      <queryTableField id="20" name="19" tableColumnId="20"/>
      <queryTableField id="21" name="20" tableColumnId="21"/>
      <queryTableField id="22" name="21" tableColumnId="22"/>
      <queryTableField id="23" name="22" tableColumnId="23"/>
      <queryTableField id="24" name="23" tableColumnId="24"/>
      <queryTableField id="25" name="24" tableColumnId="25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0" xr16:uid="{36C58EBC-87B2-40E0-8556-60CFC0BAF7A6}" autoFormatId="16" applyNumberFormats="0" applyBorderFormats="0" applyFontFormats="0" applyPatternFormats="0" applyAlignmentFormats="0" applyWidthHeightFormats="0">
  <queryTableRefresh nextId="13" unboundColumnsRight="1">
    <queryTableFields count="6">
      <queryTableField id="11" name="Date" tableColumnId="10"/>
      <queryTableField id="1" name="Month" tableColumnId="1"/>
      <queryTableField id="2" name="Day of Week" tableColumnId="2"/>
      <queryTableField id="3" name="Hour" tableColumnId="3"/>
      <queryTableField id="8" name="Pricing" tableColumnId="8"/>
      <queryTableField id="6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BE2C7E3-0BB1-4667-AE93-E248E5EF8FC7}" name="RTO__39" displayName="RTO__39" ref="A1:F720" tableType="queryTable" totalsRowShown="0" headerRowDxfId="174" dataDxfId="173">
  <tableColumns count="6">
    <tableColumn id="10" xr3:uid="{403473B1-7172-4A20-9A7D-060DED2C6457}" uniqueName="10" name="Date" queryTableFieldId="11" dataDxfId="172"/>
    <tableColumn id="1" xr3:uid="{AA8560DB-2D41-491A-84CB-E50E3594DF87}" uniqueName="1" name="Month" queryTableFieldId="1" dataDxfId="171"/>
    <tableColumn id="2" xr3:uid="{95D3AF4E-A197-4980-A5BC-14C7A40E5A36}" uniqueName="2" name="Day of Week" queryTableFieldId="2" dataDxfId="170"/>
    <tableColumn id="3" xr3:uid="{67AD5491-975C-40FF-BDCD-5D7095F48B5D}" uniqueName="3" name="Hour" queryTableFieldId="3" dataDxfId="169"/>
    <tableColumn id="8" xr3:uid="{C9332504-3980-4975-8D3A-749D68F2B55A}" uniqueName="8" name="Pricing" queryTableFieldId="8" dataDxfId="168" dataCellStyle="Currency"/>
    <tableColumn id="6" xr3:uid="{4A09EC52-BEFA-49E3-AABA-B561DD4ED3C8}" uniqueName="6" name="On / Off-Peak" queryTableFieldId="6" dataDxfId="167">
      <calculatedColumnFormula>IF(AND(RTO__39[[#This Row],[Month]]&gt;5,RTO__39[[#This Row],[Month]]&lt;10,RTO__39[[#This Row],[Day of Week]]&lt;=5,RTO__39[[#This Row],[Hour]]&gt;=15,RTO__39[[#This Row],[Hour]]&lt;=18),"ON","OFF")</calculatedColumnFormula>
    </tableColumn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FE021-2606-462F-92BC-85A7A999E2D3}" name="RTO" displayName="RTO" ref="B2:Z32" tableType="queryTable" totalsRowShown="0" headerRowDxfId="26" dataDxfId="25">
  <tableColumns count="25">
    <tableColumn id="28" xr3:uid="{0319A467-C62A-4467-81CE-AF8F6D864B39}" uniqueName="28" name="REPORT_ITEM.REPORT_DATA.OPR_DATE" queryTableFieldId="29" dataDxfId="24"/>
    <tableColumn id="2" xr3:uid="{A1075A46-BCCD-4385-8B47-E7EAA39FF752}" uniqueName="2" name="1" queryTableFieldId="2" dataDxfId="23"/>
    <tableColumn id="3" xr3:uid="{198AF894-5A3E-4645-B1C7-9EF7233694A2}" uniqueName="3" name="2" queryTableFieldId="3" dataDxfId="22"/>
    <tableColumn id="4" xr3:uid="{CF8181FC-FB8E-45FB-827E-7D1FCBACC1D9}" uniqueName="4" name="3" queryTableFieldId="4" dataDxfId="21"/>
    <tableColumn id="5" xr3:uid="{0840F086-28E6-4843-9560-14AD241B3722}" uniqueName="5" name="4" queryTableFieldId="5" dataDxfId="20"/>
    <tableColumn id="6" xr3:uid="{65440444-848F-4487-9E05-0B63A3F84963}" uniqueName="6" name="5" queryTableFieldId="6" dataDxfId="19"/>
    <tableColumn id="7" xr3:uid="{70F6AE90-9AB2-470A-A410-3350544BCC9B}" uniqueName="7" name="6" queryTableFieldId="7" dataDxfId="18"/>
    <tableColumn id="8" xr3:uid="{B5AF6ADD-07D9-4A14-A56F-E311E7666FC4}" uniqueName="8" name="7" queryTableFieldId="8" dataDxfId="17"/>
    <tableColumn id="9" xr3:uid="{554BDD42-CA2C-4580-92B2-B8E667EE6FEB}" uniqueName="9" name="8" queryTableFieldId="9" dataDxfId="16"/>
    <tableColumn id="10" xr3:uid="{7CDE42F7-4DE2-48A1-A935-20D6236DE802}" uniqueName="10" name="9" queryTableFieldId="10" dataDxfId="15"/>
    <tableColumn id="11" xr3:uid="{5F78EFE4-95EC-44BC-9F4E-6346EB13A393}" uniqueName="11" name="10" queryTableFieldId="11" dataDxfId="14"/>
    <tableColumn id="12" xr3:uid="{7568A5EC-8DF5-42A8-A9D9-6BF0A8B5F0A7}" uniqueName="12" name="11" queryTableFieldId="12" dataDxfId="13"/>
    <tableColumn id="13" xr3:uid="{FC6E4B44-C29B-43FF-BFD0-092DFB79443D}" uniqueName="13" name="12" queryTableFieldId="13" dataDxfId="12"/>
    <tableColumn id="14" xr3:uid="{99E8EB56-E927-4347-875E-3EE2E5B33515}" uniqueName="14" name="13" queryTableFieldId="14" dataDxfId="11"/>
    <tableColumn id="15" xr3:uid="{C37ECDE0-BEA4-49DE-B3BD-55A87C0A2C22}" uniqueName="15" name="14" queryTableFieldId="15" dataDxfId="10"/>
    <tableColumn id="16" xr3:uid="{57F8D5D7-0A9F-4930-961E-974088EB66C4}" uniqueName="16" name="15" queryTableFieldId="16" dataDxfId="9"/>
    <tableColumn id="17" xr3:uid="{F53F32B7-FEF8-4FF6-9908-F522D1280B70}" uniqueName="17" name="16" queryTableFieldId="17" dataDxfId="8"/>
    <tableColumn id="18" xr3:uid="{4FF3D894-6994-45EF-85BF-43CB101474A8}" uniqueName="18" name="17" queryTableFieldId="18" dataDxfId="7"/>
    <tableColumn id="19" xr3:uid="{37C00EE4-FF5C-4070-A0E6-46D4C6B7157E}" uniqueName="19" name="18" queryTableFieldId="19" dataDxfId="6"/>
    <tableColumn id="20" xr3:uid="{8A83D8BE-DC6F-47B8-83A2-887FF076E077}" uniqueName="20" name="19" queryTableFieldId="20" dataDxfId="5"/>
    <tableColumn id="21" xr3:uid="{0273A3E2-962B-4333-B518-18CDDDB275DE}" uniqueName="21" name="20" queryTableFieldId="21" dataDxfId="4"/>
    <tableColumn id="22" xr3:uid="{8DBBA852-9775-4033-AB70-06D521BFA865}" uniqueName="22" name="21" queryTableFieldId="22" dataDxfId="3"/>
    <tableColumn id="23" xr3:uid="{5B82AE20-4C60-48D2-87AE-CAFEACF6CA99}" uniqueName="23" name="22" queryTableFieldId="23" dataDxfId="2"/>
    <tableColumn id="24" xr3:uid="{34DB9766-EEE7-4F16-BCB6-4101B67A42F9}" uniqueName="24" name="23" queryTableFieldId="24" dataDxfId="1"/>
    <tableColumn id="25" xr3:uid="{3B14F9D9-6D09-475E-B399-F466EAC8FEC4}" uniqueName="25" name="24" queryTableFieldId="25" dataDxfId="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FB3B707-BAAF-4AA2-8E6D-8468D5E1E7D7}" name="RTO_8" displayName="RTO_8" ref="B2:AA32" tableType="queryTable" totalsRowShown="0" headerRowDxfId="166" dataDxfId="165">
  <tableColumns count="26">
    <tableColumn id="28" xr3:uid="{E1D5632F-E786-431C-8F2C-E8057467AAF9}" uniqueName="28" name="REPORT_ITEM.REPORT_DATA.OPR_DATE" queryTableFieldId="29" dataDxfId="164"/>
    <tableColumn id="2" xr3:uid="{0FF65E4C-729D-44BD-9390-F655ED89C3FF}" uniqueName="2" name="1" queryTableFieldId="2" dataDxfId="163"/>
    <tableColumn id="3" xr3:uid="{5E2E9337-2E0A-4508-901E-85134A801B1F}" uniqueName="3" name="2" queryTableFieldId="3" dataDxfId="162"/>
    <tableColumn id="4" xr3:uid="{1EA5C767-986A-4307-B6F6-A81BAA37927B}" uniqueName="4" name="3" queryTableFieldId="4" dataDxfId="161"/>
    <tableColumn id="5" xr3:uid="{5052A651-DA39-41A2-90AA-759A7E2AD47E}" uniqueName="5" name="4" queryTableFieldId="5" dataDxfId="160"/>
    <tableColumn id="6" xr3:uid="{D59B1DEE-808F-43F0-A2D0-0FCA2F6C459B}" uniqueName="6" name="5" queryTableFieldId="6" dataDxfId="159"/>
    <tableColumn id="7" xr3:uid="{CB62F38F-535D-4755-8D77-E5B97147D7B1}" uniqueName="7" name="6" queryTableFieldId="7" dataDxfId="158"/>
    <tableColumn id="8" xr3:uid="{C7017CB9-87C8-4EE1-B6CC-353B1651624B}" uniqueName="8" name="7" queryTableFieldId="8" dataDxfId="157"/>
    <tableColumn id="9" xr3:uid="{3899EF48-495E-469E-A7D3-E64FE4F415DB}" uniqueName="9" name="8" queryTableFieldId="9" dataDxfId="156"/>
    <tableColumn id="10" xr3:uid="{3D4F1336-9CC6-4EF3-8263-B216CC83B181}" uniqueName="10" name="9" queryTableFieldId="10" dataDxfId="155"/>
    <tableColumn id="11" xr3:uid="{EB98C621-8C0E-4C50-B2E4-198A12AB41FD}" uniqueName="11" name="10" queryTableFieldId="11" dataDxfId="154"/>
    <tableColumn id="12" xr3:uid="{B4FE5026-7FAC-494E-BE18-BD6E1557DFE3}" uniqueName="12" name="11" queryTableFieldId="12" dataDxfId="153"/>
    <tableColumn id="13" xr3:uid="{E93EC352-C726-436E-A8DC-E8029C4EA3E1}" uniqueName="13" name="12" queryTableFieldId="13" dataDxfId="152"/>
    <tableColumn id="14" xr3:uid="{5AFCAD50-355F-409A-B977-B5A870A1DA80}" uniqueName="14" name="13" queryTableFieldId="14" dataDxfId="151"/>
    <tableColumn id="15" xr3:uid="{ECD721F0-70A5-463F-B80E-7ED927A82D67}" uniqueName="15" name="14" queryTableFieldId="15" dataDxfId="150"/>
    <tableColumn id="16" xr3:uid="{56E05D65-D81C-4759-BBDB-6584129739F3}" uniqueName="16" name="15" queryTableFieldId="16" dataDxfId="149"/>
    <tableColumn id="17" xr3:uid="{61C28E74-B279-4558-BB16-E8B167495E24}" uniqueName="17" name="16" queryTableFieldId="17" dataDxfId="148"/>
    <tableColumn id="18" xr3:uid="{32187717-A3D2-4EBB-AB01-FB4666F89F9F}" uniqueName="18" name="17" queryTableFieldId="18" dataDxfId="147"/>
    <tableColumn id="19" xr3:uid="{37A37F67-36F7-4104-A986-1A4F36D332B6}" uniqueName="19" name="18" queryTableFieldId="19" dataDxfId="146"/>
    <tableColumn id="20" xr3:uid="{428627B9-35DD-46D3-93B6-B9ED66F3A621}" uniqueName="20" name="19" queryTableFieldId="20" dataDxfId="145"/>
    <tableColumn id="21" xr3:uid="{9C45E712-EB82-463D-8347-32D89A48ADF2}" uniqueName="21" name="20" queryTableFieldId="21" dataDxfId="144"/>
    <tableColumn id="22" xr3:uid="{DBDF8E8A-F225-458C-A810-D63F5EF398BD}" uniqueName="22" name="21" queryTableFieldId="22" dataDxfId="143"/>
    <tableColumn id="23" xr3:uid="{B2F70A90-6479-491A-A00A-175ED0ACAEFF}" uniqueName="23" name="22" queryTableFieldId="23" dataDxfId="142"/>
    <tableColumn id="24" xr3:uid="{8342CBD0-088D-4F34-8D2B-72E8C1BDD170}" uniqueName="24" name="23" queryTableFieldId="24" dataDxfId="141"/>
    <tableColumn id="25" xr3:uid="{7C543C07-1442-4885-82EB-F96B2A31B9A8}" uniqueName="25" name="24" queryTableFieldId="25" dataDxfId="140"/>
    <tableColumn id="1" xr3:uid="{F5EE7918-6CDF-4CD4-BBB5-C75623FD333A}" uniqueName="1" name="25" queryTableFieldId="80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36B4E27-E68C-4AFB-B9B7-4AC935297B18}" name="RTO__310" displayName="RTO__310" ref="A1:F721" tableType="queryTable" totalsRowShown="0" headerRowDxfId="139" dataDxfId="138">
  <tableColumns count="6">
    <tableColumn id="10" xr3:uid="{C08A480C-7A68-458B-9936-51218D3A4528}" uniqueName="10" name="Date" queryTableFieldId="11" dataDxfId="137"/>
    <tableColumn id="1" xr3:uid="{A97F8EA5-40B9-4105-AE9A-228DBAFD5707}" uniqueName="1" name="Month" queryTableFieldId="1" dataDxfId="136"/>
    <tableColumn id="2" xr3:uid="{4C8A629A-B137-484F-A80D-83FDA923C04F}" uniqueName="2" name="Day of Week" queryTableFieldId="2" dataDxfId="135"/>
    <tableColumn id="3" xr3:uid="{AE19B9F3-5681-451D-8041-EBD7BFD440E9}" uniqueName="3" name="Hour" queryTableFieldId="3" dataDxfId="134"/>
    <tableColumn id="8" xr3:uid="{360595D8-22A3-42E8-ABD0-2F856B40064D}" uniqueName="8" name="Pricing" queryTableFieldId="8" dataDxfId="133" dataCellStyle="Currency"/>
    <tableColumn id="6" xr3:uid="{976425D9-02D3-43B4-9687-52B543FFD8AE}" uniqueName="6" name="On / Off-Peak" queryTableFieldId="6" dataDxfId="132">
      <calculatedColumnFormula>IF(AND(RTO__310[[#This Row],[Month]]&gt;5,RTO__310[[#This Row],[Month]]&lt;10,RTO__310[[#This Row],[Day of Week]]&lt;=5,RTO__310[[#This Row],[Hour]]&gt;=15,RTO__310[[#This Row],[Hour]]&lt;=18),"ON","OFF")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3F289B2-95BD-4A46-9597-B12687912114}" name="RTO_11" displayName="RTO_11" ref="B2:Z32" tableType="queryTable" totalsRowShown="0" headerRowDxfId="131" dataDxfId="130">
  <tableColumns count="25">
    <tableColumn id="28" xr3:uid="{FF0C8BC7-04C2-4DAF-9DC9-17C568F48364}" uniqueName="28" name="REPORT_ITEM.REPORT_DATA.OPR_DATE" queryTableFieldId="29" dataDxfId="129"/>
    <tableColumn id="2" xr3:uid="{1620AB72-92DF-4495-AF41-1D47A5F04901}" uniqueName="2" name="1" queryTableFieldId="2" dataDxfId="128"/>
    <tableColumn id="3" xr3:uid="{9800D87C-FA39-4365-BE23-01AA6A427875}" uniqueName="3" name="2" queryTableFieldId="3" dataDxfId="127"/>
    <tableColumn id="4" xr3:uid="{908889CF-2E01-4828-AC3D-E0CD07EB6851}" uniqueName="4" name="3" queryTableFieldId="4" dataDxfId="126"/>
    <tableColumn id="5" xr3:uid="{74BB01E5-F677-4358-BE2B-B6D4F3A1C4D6}" uniqueName="5" name="4" queryTableFieldId="5" dataDxfId="125"/>
    <tableColumn id="6" xr3:uid="{88729AEE-C15D-4F2D-AB63-9C1B774CB1DF}" uniqueName="6" name="5" queryTableFieldId="6" dataDxfId="124"/>
    <tableColumn id="7" xr3:uid="{4DA75ACA-6848-4C61-81F0-8CF32457BE58}" uniqueName="7" name="6" queryTableFieldId="7" dataDxfId="123"/>
    <tableColumn id="8" xr3:uid="{AFCA1033-41BF-4A61-AF01-7A5618C62875}" uniqueName="8" name="7" queryTableFieldId="8" dataDxfId="122"/>
    <tableColumn id="9" xr3:uid="{14DCA72B-7340-4E8C-835F-E1A78FA73974}" uniqueName="9" name="8" queryTableFieldId="9" dataDxfId="121"/>
    <tableColumn id="10" xr3:uid="{DF897FAB-EFA6-418A-A4A2-27332EEC4AFF}" uniqueName="10" name="9" queryTableFieldId="10" dataDxfId="120"/>
    <tableColumn id="11" xr3:uid="{B9F745A0-3342-44EB-AF70-CDFA51C3CC93}" uniqueName="11" name="10" queryTableFieldId="11" dataDxfId="119"/>
    <tableColumn id="12" xr3:uid="{AB0F7150-9887-4975-A21D-3B2378394507}" uniqueName="12" name="11" queryTableFieldId="12" dataDxfId="118"/>
    <tableColumn id="13" xr3:uid="{6E5BE365-BBE8-4A02-A96E-A27A16BD2236}" uniqueName="13" name="12" queryTableFieldId="13" dataDxfId="117"/>
    <tableColumn id="14" xr3:uid="{1069A3A3-377B-4E29-B3AB-563BA98B7D79}" uniqueName="14" name="13" queryTableFieldId="14" dataDxfId="116"/>
    <tableColumn id="15" xr3:uid="{60DF9ABF-70AF-4B21-85B0-30306ED947D9}" uniqueName="15" name="14" queryTableFieldId="15" dataDxfId="115"/>
    <tableColumn id="16" xr3:uid="{5E0D1588-111D-441C-B06A-95734BC7E2BB}" uniqueName="16" name="15" queryTableFieldId="16" dataDxfId="114"/>
    <tableColumn id="17" xr3:uid="{EB881259-46E0-435F-9EA1-7C1ED4EB6C99}" uniqueName="17" name="16" queryTableFieldId="17" dataDxfId="113"/>
    <tableColumn id="18" xr3:uid="{73DBE3D0-5069-4A58-B2E1-C45B67BD0D77}" uniqueName="18" name="17" queryTableFieldId="18" dataDxfId="112"/>
    <tableColumn id="19" xr3:uid="{19FC381C-93CA-4B06-8F28-642223C6996B}" uniqueName="19" name="18" queryTableFieldId="19" dataDxfId="111"/>
    <tableColumn id="20" xr3:uid="{5378F6A1-8019-4B56-9968-DAB2D1838C3E}" uniqueName="20" name="19" queryTableFieldId="20" dataDxfId="110"/>
    <tableColumn id="21" xr3:uid="{F8320EDA-1169-4084-90A2-BDB2788CA002}" uniqueName="21" name="20" queryTableFieldId="21" dataDxfId="109"/>
    <tableColumn id="22" xr3:uid="{2E49A51E-76A5-4792-B54D-B35FC51AA382}" uniqueName="22" name="21" queryTableFieldId="22" dataDxfId="108"/>
    <tableColumn id="23" xr3:uid="{EE3475CB-0735-43E1-98CF-194A6AFFC151}" uniqueName="23" name="22" queryTableFieldId="23" dataDxfId="107"/>
    <tableColumn id="24" xr3:uid="{D098B556-6175-43AD-90D0-23415890ACD7}" uniqueName="24" name="23" queryTableFieldId="24" dataDxfId="106"/>
    <tableColumn id="25" xr3:uid="{B1F41AE4-D411-435B-B5C5-471F54809ED4}" uniqueName="25" name="24" queryTableFieldId="25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1966F8-6814-4D75-A81E-9056C92305AC}" name="RTO__37" displayName="RTO__37" ref="A1:F721" tableType="queryTable" totalsRowShown="0" headerRowDxfId="104" dataDxfId="103">
  <tableColumns count="6">
    <tableColumn id="10" xr3:uid="{EF351B77-CDC5-460B-8E0F-5EB6EEE20CC3}" uniqueName="10" name="Date" queryTableFieldId="11" dataDxfId="102"/>
    <tableColumn id="1" xr3:uid="{5F3BC58A-677B-4F51-89B1-1BB0A116851E}" uniqueName="1" name="Month" queryTableFieldId="1" dataDxfId="101"/>
    <tableColumn id="2" xr3:uid="{80C6F28D-4222-4AAB-978B-0BF42B493D89}" uniqueName="2" name="Day of Week" queryTableFieldId="2" dataDxfId="100"/>
    <tableColumn id="3" xr3:uid="{EF408A89-EE6C-45D0-B318-8CC9114A5579}" uniqueName="3" name="Hour" queryTableFieldId="3" dataDxfId="99"/>
    <tableColumn id="8" xr3:uid="{76871731-4199-4E0C-BB87-361DDEEE1436}" uniqueName="8" name="Pricing" queryTableFieldId="8" dataDxfId="98" dataCellStyle="Currency"/>
    <tableColumn id="6" xr3:uid="{88AD3026-FCC4-4244-8033-4DA92D454EB8}" uniqueName="6" name="On / Off-Peak" queryTableFieldId="6" dataDxfId="97">
      <calculatedColumnFormula>IF(AND(RTO__37[[#This Row],[Month]]&gt;5,RTO__37[[#This Row],[Month]]&lt;10,RTO__37[[#This Row],[Day of Week]]&lt;=5,RTO__37[[#This Row],[Hour]]&gt;=15,RTO__37[[#This Row],[Hour]]&lt;=18),"ON","OFF")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652A1DC-4E87-42BE-AEAE-932B6ADCFF33}" name="RTO_6" displayName="RTO_6" ref="B2:Z32" tableType="queryTable" totalsRowShown="0" headerRowDxfId="96" dataDxfId="95">
  <tableColumns count="25">
    <tableColumn id="28" xr3:uid="{3314C891-4DB0-4234-BD80-0C9ED5B01297}" uniqueName="28" name="REPORT_ITEM.REPORT_DATA.OPR_DATE" queryTableFieldId="29" dataDxfId="94"/>
    <tableColumn id="2" xr3:uid="{532D2048-6356-4554-8BB0-E5AA7C5CD030}" uniqueName="2" name="1" queryTableFieldId="2" dataDxfId="93"/>
    <tableColumn id="3" xr3:uid="{3F5A4BBD-ADEC-4F54-A0A6-C09BAD24945E}" uniqueName="3" name="2" queryTableFieldId="3" dataDxfId="92"/>
    <tableColumn id="4" xr3:uid="{F858E9E3-60A5-444E-8886-971490183E23}" uniqueName="4" name="3" queryTableFieldId="4" dataDxfId="91"/>
    <tableColumn id="5" xr3:uid="{4D843380-09DC-4AD0-A1C8-1F6EE170F283}" uniqueName="5" name="4" queryTableFieldId="5" dataDxfId="90"/>
    <tableColumn id="6" xr3:uid="{3B8B7CFB-0B1F-4291-9601-7F272F3EE586}" uniqueName="6" name="5" queryTableFieldId="6" dataDxfId="89"/>
    <tableColumn id="7" xr3:uid="{C3FC26E0-E975-4B4A-9ED0-53C92D4BB708}" uniqueName="7" name="6" queryTableFieldId="7" dataDxfId="88"/>
    <tableColumn id="8" xr3:uid="{270A5108-AF82-478A-92C9-60BDDE960668}" uniqueName="8" name="7" queryTableFieldId="8" dataDxfId="87"/>
    <tableColumn id="9" xr3:uid="{1E3DA14E-6387-459B-8C24-DA15DAE31947}" uniqueName="9" name="8" queryTableFieldId="9" dataDxfId="86"/>
    <tableColumn id="10" xr3:uid="{3BBF5318-64D3-4D42-BA11-1B958A206AF8}" uniqueName="10" name="9" queryTableFieldId="10" dataDxfId="85"/>
    <tableColumn id="11" xr3:uid="{58CE3E88-FBFE-4FA0-9145-36EC9973CDB0}" uniqueName="11" name="10" queryTableFieldId="11" dataDxfId="84"/>
    <tableColumn id="12" xr3:uid="{AF1FE71A-D83F-47EF-B8D0-C566E959D67B}" uniqueName="12" name="11" queryTableFieldId="12" dataDxfId="83"/>
    <tableColumn id="13" xr3:uid="{CFF6E4D6-A884-4E04-89BE-ED118850EB63}" uniqueName="13" name="12" queryTableFieldId="13" dataDxfId="82"/>
    <tableColumn id="14" xr3:uid="{C3436B9A-4A0E-4AA6-BDDE-1474D6ACF6BE}" uniqueName="14" name="13" queryTableFieldId="14" dataDxfId="81"/>
    <tableColumn id="15" xr3:uid="{EC71C6DC-47D6-4FA8-9FBE-C35791ECF642}" uniqueName="15" name="14" queryTableFieldId="15" dataDxfId="80"/>
    <tableColumn id="16" xr3:uid="{181E7B11-9FD4-4B89-BEBE-191D4A1BDC02}" uniqueName="16" name="15" queryTableFieldId="16" dataDxfId="79"/>
    <tableColumn id="17" xr3:uid="{327A0732-C971-478A-AA49-F517BBFE87B5}" uniqueName="17" name="16" queryTableFieldId="17" dataDxfId="78"/>
    <tableColumn id="18" xr3:uid="{E7EBEB6B-0175-4D75-AA38-7C20D591C0BA}" uniqueName="18" name="17" queryTableFieldId="18" dataDxfId="77"/>
    <tableColumn id="19" xr3:uid="{D1608D8C-2BB5-43FE-9DDD-56B390DCCBC2}" uniqueName="19" name="18" queryTableFieldId="19" dataDxfId="76"/>
    <tableColumn id="20" xr3:uid="{69DF1C2A-E9AE-4F0D-A41A-B28EF92C0A12}" uniqueName="20" name="19" queryTableFieldId="20" dataDxfId="75"/>
    <tableColumn id="21" xr3:uid="{23120409-A3CE-4FB2-AB92-7B373DB430FD}" uniqueName="21" name="20" queryTableFieldId="21" dataDxfId="74"/>
    <tableColumn id="22" xr3:uid="{53E2F666-31BC-43BB-9BBE-369977B2EAEC}" uniqueName="22" name="21" queryTableFieldId="22" dataDxfId="73"/>
    <tableColumn id="23" xr3:uid="{F2D7597A-36CF-4F1D-A0D5-3547A664442D}" uniqueName="23" name="22" queryTableFieldId="23" dataDxfId="72"/>
    <tableColumn id="24" xr3:uid="{D001FE01-A5AF-430C-BFC4-3A56C97F0F3B}" uniqueName="24" name="23" queryTableFieldId="24" dataDxfId="71"/>
    <tableColumn id="25" xr3:uid="{A00A0C9A-10BB-438E-9FAB-DBE8581B9BAD}" uniqueName="25" name="24" queryTableFieldId="25" dataDxfId="7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93DD4B-1545-4FF4-AE04-32D61CBB250C}" name="RTO__33" displayName="RTO__33" ref="A1:F721" tableType="queryTable" totalsRowShown="0" headerRowDxfId="69" dataDxfId="68">
  <tableColumns count="6">
    <tableColumn id="10" xr3:uid="{3F3A7B85-4FAA-436A-8E48-77B38A2C96BA}" uniqueName="10" name="Date" queryTableFieldId="11" dataDxfId="67"/>
    <tableColumn id="1" xr3:uid="{FBD77787-0775-43E6-9BB6-A8199E90D1A3}" uniqueName="1" name="Month" queryTableFieldId="1" dataDxfId="66"/>
    <tableColumn id="2" xr3:uid="{E9237CE0-857A-4830-BD6F-E779E2FD6789}" uniqueName="2" name="Day of Week" queryTableFieldId="2" dataDxfId="65"/>
    <tableColumn id="3" xr3:uid="{C58B7D18-A2FA-4F1F-9D5C-5D1A4513444C}" uniqueName="3" name="Hour" queryTableFieldId="3" dataDxfId="64"/>
    <tableColumn id="8" xr3:uid="{4B934630-FD05-45A8-A680-67356A68FF1B}" uniqueName="8" name="Pricing" queryTableFieldId="8" dataDxfId="63" dataCellStyle="Currency"/>
    <tableColumn id="6" xr3:uid="{49029AF9-4EC7-4750-8DCB-3C0C8AFD2152}" uniqueName="6" name="On / Off-Peak" queryTableFieldId="6" dataDxfId="62">
      <calculatedColumnFormula>IF(AND(RTO__33[[#This Row],[Month]]&gt;5,RTO__33[[#This Row],[Month]]&lt;10,RTO__33[[#This Row],[Day of Week]]&lt;=5,RTO__33[[#This Row],[Hour]]&gt;=15,RTO__33[[#This Row],[Hour]]&lt;=18),"ON","OFF")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FA73746-B929-4617-8888-4B1949B61B04}" name="RTO_5" displayName="RTO_5" ref="B2:Z32" tableType="queryTable" totalsRowShown="0" headerRowDxfId="61" dataDxfId="60">
  <tableColumns count="25">
    <tableColumn id="28" xr3:uid="{F6FCE9BC-90AA-4D6E-9835-19EEB868B934}" uniqueName="28" name="REPORT_ITEM.REPORT_DATA.OPR_DATE" queryTableFieldId="29" dataDxfId="59"/>
    <tableColumn id="2" xr3:uid="{A6CB54A2-95AC-41B8-B181-0CA50E223C8C}" uniqueName="2" name="1" queryTableFieldId="2" dataDxfId="58"/>
    <tableColumn id="3" xr3:uid="{537EC1DF-8710-4F7E-8BF1-7EB85AFECD96}" uniqueName="3" name="2" queryTableFieldId="3" dataDxfId="57"/>
    <tableColumn id="4" xr3:uid="{6236DA01-DA54-4B87-9992-7329F6C61590}" uniqueName="4" name="3" queryTableFieldId="4" dataDxfId="56"/>
    <tableColumn id="5" xr3:uid="{F6EAF051-19BF-49D0-B89E-03537639CEC9}" uniqueName="5" name="4" queryTableFieldId="5" dataDxfId="55"/>
    <tableColumn id="6" xr3:uid="{6A339572-BE01-4C23-88E0-3769EB5312AF}" uniqueName="6" name="5" queryTableFieldId="6" dataDxfId="54"/>
    <tableColumn id="7" xr3:uid="{2BB40D03-FB34-4E23-860E-0B04336737A9}" uniqueName="7" name="6" queryTableFieldId="7" dataDxfId="53"/>
    <tableColumn id="8" xr3:uid="{B26CCB04-6978-40BA-8ABE-7BDE2A0E8713}" uniqueName="8" name="7" queryTableFieldId="8" dataDxfId="52"/>
    <tableColumn id="9" xr3:uid="{C7C7411B-F16A-490F-A414-3ED73F77FE6A}" uniqueName="9" name="8" queryTableFieldId="9" dataDxfId="51"/>
    <tableColumn id="10" xr3:uid="{846E2EE5-69DE-47C1-BCEC-6E2FA3BACEA0}" uniqueName="10" name="9" queryTableFieldId="10" dataDxfId="50"/>
    <tableColumn id="11" xr3:uid="{D1F645A0-9CB4-45B1-8602-A08BB10A67FB}" uniqueName="11" name="10" queryTableFieldId="11" dataDxfId="49"/>
    <tableColumn id="12" xr3:uid="{23E2F00D-D4D3-412D-B408-C1F536868332}" uniqueName="12" name="11" queryTableFieldId="12" dataDxfId="48"/>
    <tableColumn id="13" xr3:uid="{B69E1FAD-F7F7-4992-B35E-8EB1F8DD9072}" uniqueName="13" name="12" queryTableFieldId="13" dataDxfId="47"/>
    <tableColumn id="14" xr3:uid="{A9ECB3D6-160C-44E6-8A28-6A18021F5C27}" uniqueName="14" name="13" queryTableFieldId="14" dataDxfId="46"/>
    <tableColumn id="15" xr3:uid="{3D49BF63-3187-425E-BB1A-8BC6334C6E61}" uniqueName="15" name="14" queryTableFieldId="15" dataDxfId="45"/>
    <tableColumn id="16" xr3:uid="{90F62269-2553-4EFC-838C-FD2B00DAB7EF}" uniqueName="16" name="15" queryTableFieldId="16" dataDxfId="44"/>
    <tableColumn id="17" xr3:uid="{E9E774D2-200A-4F13-9466-704F37B2DA62}" uniqueName="17" name="16" queryTableFieldId="17" dataDxfId="43"/>
    <tableColumn id="18" xr3:uid="{C491ED53-2759-4734-AB7B-BD9CCDC282EB}" uniqueName="18" name="17" queryTableFieldId="18" dataDxfId="42"/>
    <tableColumn id="19" xr3:uid="{E3095961-A408-4130-B3E9-1BFCA4F2902F}" uniqueName="19" name="18" queryTableFieldId="19" dataDxfId="41"/>
    <tableColumn id="20" xr3:uid="{927D8E01-F8A3-4099-BFD6-93D99ED43F75}" uniqueName="20" name="19" queryTableFieldId="20" dataDxfId="40"/>
    <tableColumn id="21" xr3:uid="{AB675177-423E-495B-9F75-105135E8160F}" uniqueName="21" name="20" queryTableFieldId="21" dataDxfId="39"/>
    <tableColumn id="22" xr3:uid="{44E04CC2-3502-4F47-B2CC-C4CA158C2B37}" uniqueName="22" name="21" queryTableFieldId="22" dataDxfId="38"/>
    <tableColumn id="23" xr3:uid="{29D85EA1-1CFB-4962-8EF3-40F1960E94B9}" uniqueName="23" name="22" queryTableFieldId="23" dataDxfId="37"/>
    <tableColumn id="24" xr3:uid="{D0E99207-ED50-41E6-8EEA-F02CAA5A4BE0}" uniqueName="24" name="23" queryTableFieldId="24" dataDxfId="36"/>
    <tableColumn id="25" xr3:uid="{8AC3A3D1-D43C-4CEB-9471-1D72068DEE60}" uniqueName="25" name="24" queryTableFieldId="25" dataDxfId="35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8AB06B-9268-4B7A-8777-2CB07122D92F}" name="RTO__3" displayName="RTO__3" ref="A1:F721" tableType="queryTable" totalsRowShown="0" headerRowDxfId="34" dataDxfId="33">
  <tableColumns count="6">
    <tableColumn id="10" xr3:uid="{19664872-3968-4C50-AB9D-FDAAFC97745C}" uniqueName="10" name="Date" queryTableFieldId="11" dataDxfId="32"/>
    <tableColumn id="1" xr3:uid="{B9583260-CACF-44C2-AE44-070AD91790F3}" uniqueName="1" name="Month" queryTableFieldId="1" dataDxfId="31"/>
    <tableColumn id="2" xr3:uid="{01ACB76B-05A5-430B-9D40-D32FFF64C2D0}" uniqueName="2" name="Day of Week" queryTableFieldId="2" dataDxfId="30"/>
    <tableColumn id="3" xr3:uid="{ACCAAC5A-2C6E-454B-B496-00F8FB667437}" uniqueName="3" name="Hour" queryTableFieldId="3" dataDxfId="29"/>
    <tableColumn id="8" xr3:uid="{F55FE90D-1B1C-430D-B1DF-CDC36373A5BE}" uniqueName="8" name="Pricing" queryTableFieldId="8" dataDxfId="28" dataCellStyle="Currency"/>
    <tableColumn id="6" xr3:uid="{39FF83F0-BCA4-4E61-B8B6-39FBA806CE7A}" uniqueName="6" name="On / Off-Peak" queryTableFieldId="6" dataDxfId="27">
      <calculatedColumnFormula>IF(AND(RTO__3[[#This Row],[Month]]&gt;5,RTO__3[[#This Row],[Month]]&lt;10,RTO__3[[#This Row],[Day of Week]]&lt;=5,RTO__3[[#This Row],[Hour]]&gt;=15,RTO__3[[#This Row],[Hour]]&lt;=18),"ON","OFF")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33B35-8520-478C-8047-3207D426208E}">
  <dimension ref="A1:U35"/>
  <sheetViews>
    <sheetView tabSelected="1" workbookViewId="0">
      <selection activeCell="G24" sqref="G24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'[24]PDF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'[24]PDF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'[24]PDF Printout'!A3</f>
        <v>TO BE BILLED IN THE MONTH OF DECEMBER 2024 - (Average price from October 27 through November 25)*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8">
        <f>'[24]Average Pricing'!J2</f>
        <v>2.3332150208623077E-2</v>
      </c>
      <c r="H10" s="47"/>
      <c r="I10" s="8">
        <f>'[24]Average Pricing'!J3</f>
        <v>0</v>
      </c>
      <c r="J10" s="47"/>
      <c r="K10" s="8">
        <f>'[24]Average Pricing'!J4</f>
        <v>2.3332150208623077E-2</v>
      </c>
      <c r="L10" s="47"/>
      <c r="M10" s="8">
        <f>ROUND($E$10*G10,6)</f>
        <v>2.3331999999999999E-2</v>
      </c>
      <c r="N10" s="8"/>
      <c r="O10" s="8">
        <f>ROUND($E$10*I10,6)</f>
        <v>0</v>
      </c>
      <c r="P10" s="17"/>
      <c r="Q10" s="8">
        <f>ROUND($E$10*K10,6)</f>
        <v>2.3331999999999999E-2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f>'[24]Voltage Factors'!M38</f>
        <v>1.0053000000000001</v>
      </c>
      <c r="F12" s="7"/>
      <c r="G12" s="8">
        <f>$G$10</f>
        <v>2.3332150208623077E-2</v>
      </c>
      <c r="H12" s="48"/>
      <c r="I12" s="8">
        <f>$I$10</f>
        <v>0</v>
      </c>
      <c r="J12" s="48"/>
      <c r="K12" s="8">
        <f>$K$10</f>
        <v>2.3332150208623077E-2</v>
      </c>
      <c r="L12" s="48"/>
      <c r="M12" s="8">
        <f>ROUND($E$12*G12,6)</f>
        <v>2.3456000000000001E-2</v>
      </c>
      <c r="N12" s="8"/>
      <c r="O12" s="8">
        <f>ROUND($E$12*I12,6)</f>
        <v>0</v>
      </c>
      <c r="P12" s="17"/>
      <c r="Q12" s="8">
        <f>ROUND($E$12*K12,6)</f>
        <v>2.3456000000000001E-2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f>'[24]Voltage Factors'!M41</f>
        <v>0.97987999999999997</v>
      </c>
      <c r="F14" s="7"/>
      <c r="G14" s="8">
        <f>$G$10</f>
        <v>2.3332150208623077E-2</v>
      </c>
      <c r="H14" s="8"/>
      <c r="I14" s="8">
        <f>$I$10</f>
        <v>0</v>
      </c>
      <c r="J14" s="8"/>
      <c r="K14" s="8">
        <f>$K$10</f>
        <v>2.3332150208623077E-2</v>
      </c>
      <c r="L14" s="8"/>
      <c r="M14" s="8">
        <f>ROUND($E$14*G14,6)</f>
        <v>2.2863000000000001E-2</v>
      </c>
      <c r="N14" s="8"/>
      <c r="O14" s="8">
        <f>ROUND($E$14*I14,6)</f>
        <v>0</v>
      </c>
      <c r="P14" s="17"/>
      <c r="Q14" s="8">
        <f>ROUND($E$14*K14,6)</f>
        <v>2.2863000000000001E-2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f>'[24]Voltage Factors'!M44</f>
        <v>0.95930000000000004</v>
      </c>
      <c r="F16" s="7"/>
      <c r="G16" s="8">
        <f>$G$10</f>
        <v>2.3332150208623077E-2</v>
      </c>
      <c r="H16" s="8"/>
      <c r="I16" s="8">
        <f>$I$10</f>
        <v>0</v>
      </c>
      <c r="J16" s="8"/>
      <c r="K16" s="8">
        <f>$K$10</f>
        <v>2.3332150208623077E-2</v>
      </c>
      <c r="L16" s="8"/>
      <c r="M16" s="8">
        <f>ROUND($E$16*G16,6)</f>
        <v>2.2383E-2</v>
      </c>
      <c r="N16" s="8"/>
      <c r="O16" s="8">
        <f>ROUND($E$16*I16,6)</f>
        <v>0</v>
      </c>
      <c r="P16" s="17"/>
      <c r="Q16" s="8">
        <f>ROUND($E$16*K16,6)</f>
        <v>2.2383E-2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f>'[24]Voltage Factors'!M47</f>
        <v>0.95699999999999996</v>
      </c>
      <c r="F18" s="7"/>
      <c r="G18" s="8">
        <f>$G$10</f>
        <v>2.3332150208623077E-2</v>
      </c>
      <c r="H18" s="8"/>
      <c r="I18" s="8">
        <f>$I$10</f>
        <v>0</v>
      </c>
      <c r="J18" s="8"/>
      <c r="K18" s="8">
        <f>$K$10</f>
        <v>2.3332150208623077E-2</v>
      </c>
      <c r="L18" s="8"/>
      <c r="M18" s="8">
        <f>ROUND($E$18*G18,6)</f>
        <v>2.2329000000000002E-2</v>
      </c>
      <c r="N18" s="8"/>
      <c r="O18" s="8">
        <f>ROUND($E$18*I18,6)</f>
        <v>0</v>
      </c>
      <c r="P18" s="17"/>
      <c r="Q18" s="8">
        <f>ROUND($E$18*K18,6)</f>
        <v>2.2329000000000002E-2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ht="15" customHeight="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E07FB-4B2A-496F-8318-7B4EC7406697}">
  <dimension ref="A1:U35"/>
  <sheetViews>
    <sheetView workbookViewId="0">
      <selection activeCell="I25" sqref="I25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">
        <v>67</v>
      </c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">
        <v>68</v>
      </c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">
        <v>69</v>
      </c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8">
        <f>'[27]September 2024 Average Pricing'!J2</f>
        <v>2.8982469583333295E-2</v>
      </c>
      <c r="H10" s="47"/>
      <c r="I10" s="8">
        <f>'[27]September 2024 Average Pricing'!J3</f>
        <v>4.4354373863636373E-2</v>
      </c>
      <c r="J10" s="47"/>
      <c r="K10" s="8">
        <f>'[27]September 2024 Average Pricing'!J4</f>
        <v>2.6842077848101269E-2</v>
      </c>
      <c r="L10" s="47"/>
      <c r="M10" s="8">
        <f>ROUND($E$10*G10,6)</f>
        <v>2.8982000000000001E-2</v>
      </c>
      <c r="N10" s="8"/>
      <c r="O10" s="8">
        <f>ROUND($E$10*I10,6)</f>
        <v>4.4353999999999998E-2</v>
      </c>
      <c r="P10" s="17"/>
      <c r="Q10" s="8">
        <f>ROUND($E$10*K10,6)</f>
        <v>2.6842000000000001E-2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v>1.0053000000000001</v>
      </c>
      <c r="F12" s="7"/>
      <c r="G12" s="8">
        <f>$G$10</f>
        <v>2.8982469583333295E-2</v>
      </c>
      <c r="H12" s="48"/>
      <c r="I12" s="8">
        <f>$I$10</f>
        <v>4.4354373863636373E-2</v>
      </c>
      <c r="J12" s="48"/>
      <c r="K12" s="8">
        <f>$K$10</f>
        <v>2.6842077848101269E-2</v>
      </c>
      <c r="L12" s="48"/>
      <c r="M12" s="8">
        <f>ROUND($E$12*G12,6)</f>
        <v>2.9135999999999999E-2</v>
      </c>
      <c r="N12" s="8"/>
      <c r="O12" s="8">
        <f>ROUND($E$12*I12,6)</f>
        <v>4.4588999999999997E-2</v>
      </c>
      <c r="P12" s="17"/>
      <c r="Q12" s="8">
        <f>ROUND($E$12*K12,6)</f>
        <v>2.6984000000000001E-2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v>0.97987999999999997</v>
      </c>
      <c r="F14" s="7"/>
      <c r="G14" s="8">
        <f>$G$10</f>
        <v>2.8982469583333295E-2</v>
      </c>
      <c r="H14" s="8"/>
      <c r="I14" s="8">
        <f>$I$10</f>
        <v>4.4354373863636373E-2</v>
      </c>
      <c r="J14" s="8"/>
      <c r="K14" s="8">
        <f>$K$10</f>
        <v>2.6842077848101269E-2</v>
      </c>
      <c r="L14" s="8"/>
      <c r="M14" s="8">
        <f>ROUND($E$14*G14,6)</f>
        <v>2.8399000000000001E-2</v>
      </c>
      <c r="N14" s="8"/>
      <c r="O14" s="8">
        <f>ROUND($E$14*I14,6)</f>
        <v>4.3462000000000001E-2</v>
      </c>
      <c r="P14" s="17"/>
      <c r="Q14" s="8">
        <f>ROUND($E$14*K14,6)</f>
        <v>2.6301999999999999E-2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v>0.95930000000000004</v>
      </c>
      <c r="F16" s="7"/>
      <c r="G16" s="8">
        <f>$G$10</f>
        <v>2.8982469583333295E-2</v>
      </c>
      <c r="H16" s="8"/>
      <c r="I16" s="8">
        <f>$I$10</f>
        <v>4.4354373863636373E-2</v>
      </c>
      <c r="J16" s="8"/>
      <c r="K16" s="8">
        <f>$K$10</f>
        <v>2.6842077848101269E-2</v>
      </c>
      <c r="L16" s="8"/>
      <c r="M16" s="8">
        <f>ROUND($E$16*G16,6)</f>
        <v>2.7803000000000001E-2</v>
      </c>
      <c r="N16" s="8"/>
      <c r="O16" s="8">
        <f>ROUND($E$16*I16,6)</f>
        <v>4.2548999999999997E-2</v>
      </c>
      <c r="P16" s="17"/>
      <c r="Q16" s="8">
        <f>ROUND($E$16*K16,6)</f>
        <v>2.5749999999999999E-2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v>0.95699999999999996</v>
      </c>
      <c r="F18" s="7"/>
      <c r="G18" s="8">
        <f>$G$10</f>
        <v>2.8982469583333295E-2</v>
      </c>
      <c r="H18" s="8"/>
      <c r="I18" s="8">
        <f>$I$10</f>
        <v>4.4354373863636373E-2</v>
      </c>
      <c r="J18" s="8"/>
      <c r="K18" s="8">
        <f>$K$10</f>
        <v>2.6842077848101269E-2</v>
      </c>
      <c r="L18" s="8"/>
      <c r="M18" s="8">
        <f>ROUND($E$18*G18,6)</f>
        <v>2.7736E-2</v>
      </c>
      <c r="N18" s="8"/>
      <c r="O18" s="8">
        <f>ROUND($E$18*I18,6)</f>
        <v>4.2446999999999999E-2</v>
      </c>
      <c r="P18" s="17"/>
      <c r="Q18" s="8">
        <f>ROUND($E$18*K18,6)</f>
        <v>2.5687999999999999E-2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D0491-E961-47F0-BEA4-FE8E4594AE9C}">
  <dimension ref="A1:O721"/>
  <sheetViews>
    <sheetView workbookViewId="0">
      <selection activeCell="H21" sqref="H21"/>
    </sheetView>
  </sheetViews>
  <sheetFormatPr defaultRowHeight="15" x14ac:dyDescent="0.25"/>
  <cols>
    <col min="1" max="1" width="10.140625" style="64" bestFit="1" customWidth="1"/>
    <col min="2" max="2" width="7.42578125" style="64" bestFit="1" customWidth="1"/>
    <col min="3" max="3" width="12.5703125" style="64" bestFit="1" customWidth="1"/>
    <col min="4" max="4" width="5.7109375" style="64" bestFit="1" customWidth="1"/>
    <col min="5" max="5" width="9.42578125" style="54" bestFit="1" customWidth="1"/>
    <col min="6" max="6" width="13.28515625" style="54" bestFit="1" customWidth="1"/>
    <col min="7" max="7" width="4.28515625" style="54" customWidth="1"/>
    <col min="8" max="8" width="21.7109375" style="54" bestFit="1" customWidth="1"/>
    <col min="9" max="9" width="8" style="64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63" t="s">
        <v>54</v>
      </c>
      <c r="C1" s="64" t="s">
        <v>52</v>
      </c>
      <c r="D1" s="64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45498</v>
      </c>
      <c r="B2" s="64">
        <v>7</v>
      </c>
      <c r="C2" s="64">
        <v>4</v>
      </c>
      <c r="D2" s="64">
        <v>1</v>
      </c>
      <c r="E2" s="42">
        <v>21.912800000000001</v>
      </c>
      <c r="F2" s="64" t="str">
        <f>IF(AND(RTO__33[[#This Row],[Month]]&gt;5,RTO__33[[#This Row],[Month]]&lt;10,RTO__33[[#This Row],[Day of Week]]&lt;=5,RTO__33[[#This Row],[Hour]]&gt;=15,RTO__33[[#This Row],[Hour]]&lt;=18),"ON","OFF")</f>
        <v>OFF</v>
      </c>
      <c r="G2"/>
      <c r="H2" s="50" t="s">
        <v>55</v>
      </c>
      <c r="I2" s="44">
        <f>AVERAGE(RTO__33[Pricing])</f>
        <v>28.982469583333295</v>
      </c>
      <c r="J2" s="35">
        <f>I2/1000</f>
        <v>2.8982469583333295E-2</v>
      </c>
      <c r="L2" s="50" t="str">
        <f>UPPER(TEXT(EDATE(A721,1),"MMMM"))</f>
        <v>SEPTEMBER</v>
      </c>
    </row>
    <row r="3" spans="1:15" x14ac:dyDescent="0.25">
      <c r="A3" s="34">
        <v>45498</v>
      </c>
      <c r="B3" s="64">
        <v>7</v>
      </c>
      <c r="C3" s="64">
        <v>4</v>
      </c>
      <c r="D3" s="64">
        <v>2</v>
      </c>
      <c r="E3" s="42">
        <v>23.366199999999999</v>
      </c>
      <c r="F3" s="64" t="str">
        <f>IF(AND(RTO__33[[#This Row],[Month]]&gt;5,RTO__33[[#This Row],[Month]]&lt;10,RTO__33[[#This Row],[Day of Week]]&lt;=5,RTO__33[[#This Row],[Hour]]&gt;=15,RTO__33[[#This Row],[Hour]]&lt;=18),"ON","OFF")</f>
        <v>OFF</v>
      </c>
      <c r="G3"/>
      <c r="H3" s="50" t="s">
        <v>61</v>
      </c>
      <c r="I3" s="45">
        <f>IFERROR(AVERAGEIF(RTO__33[On / Off-Peak],"ON",RTO__33[Pricing]),0)</f>
        <v>44.354373863636376</v>
      </c>
      <c r="J3" s="35">
        <f>IFERROR(I3/1000,0)</f>
        <v>4.4354373863636373E-2</v>
      </c>
      <c r="L3" s="50" t="str">
        <f>TEXT(EDATE(A721,1),"YYYY")</f>
        <v>2024</v>
      </c>
    </row>
    <row r="4" spans="1:15" x14ac:dyDescent="0.25">
      <c r="A4" s="34">
        <v>45498</v>
      </c>
      <c r="B4" s="64">
        <v>7</v>
      </c>
      <c r="C4" s="64">
        <v>4</v>
      </c>
      <c r="D4" s="64">
        <v>3</v>
      </c>
      <c r="E4" s="42">
        <v>15.0404</v>
      </c>
      <c r="F4" s="64" t="str">
        <f>IF(AND(RTO__33[[#This Row],[Month]]&gt;5,RTO__33[[#This Row],[Month]]&lt;10,RTO__33[[#This Row],[Day of Week]]&lt;=5,RTO__33[[#This Row],[Hour]]&gt;=15,RTO__33[[#This Row],[Hour]]&lt;=18),"ON","OFF")</f>
        <v>OFF</v>
      </c>
      <c r="G4"/>
      <c r="H4" s="50" t="s">
        <v>58</v>
      </c>
      <c r="I4" s="45">
        <f>IFERROR(AVERAGEIF(RTO__33[On / Off-Peak],"OFF",RTO__33[Pricing]),0)</f>
        <v>26.842077848101269</v>
      </c>
      <c r="J4" s="35">
        <f>IFERROR(I4/1000,0)</f>
        <v>2.6842077848101269E-2</v>
      </c>
      <c r="L4" s="33"/>
    </row>
    <row r="5" spans="1:15" x14ac:dyDescent="0.25">
      <c r="A5" s="34">
        <v>45498</v>
      </c>
      <c r="B5" s="64">
        <v>7</v>
      </c>
      <c r="C5" s="64">
        <v>4</v>
      </c>
      <c r="D5" s="64">
        <v>4</v>
      </c>
      <c r="E5" s="42">
        <v>19.085899999999999</v>
      </c>
      <c r="F5" s="64" t="str">
        <f>IF(AND(RTO__33[[#This Row],[Month]]&gt;5,RTO__33[[#This Row],[Month]]&lt;10,RTO__33[[#This Row],[Day of Week]]&lt;=5,RTO__33[[#This Row],[Hour]]&gt;=15,RTO__33[[#This Row],[Hour]]&lt;=18),"ON","OFF")</f>
        <v>OFF</v>
      </c>
      <c r="G5"/>
      <c r="H5" s="64"/>
      <c r="I5"/>
      <c r="L5" s="43" t="s">
        <v>66</v>
      </c>
      <c r="M5" s="60"/>
      <c r="N5" s="60"/>
      <c r="O5" s="60"/>
    </row>
    <row r="6" spans="1:15" x14ac:dyDescent="0.25">
      <c r="A6" s="34">
        <v>45498</v>
      </c>
      <c r="B6" s="64">
        <v>7</v>
      </c>
      <c r="C6" s="64">
        <v>4</v>
      </c>
      <c r="D6" s="64">
        <v>5</v>
      </c>
      <c r="E6" s="42">
        <v>24.3139</v>
      </c>
      <c r="F6" s="64" t="str">
        <f>IF(AND(RTO__33[[#This Row],[Month]]&gt;5,RTO__33[[#This Row],[Month]]&lt;10,RTO__33[[#This Row],[Day of Week]]&lt;=5,RTO__33[[#This Row],[Hour]]&gt;=15,RTO__33[[#This Row],[Hour]]&lt;=18),"ON","OFF")</f>
        <v>OFF</v>
      </c>
      <c r="G6"/>
      <c r="H6" s="64"/>
      <c r="I6"/>
      <c r="L6" s="56" t="str">
        <f>TEXT(A2,"MMMM")</f>
        <v>July</v>
      </c>
      <c r="M6" s="56" t="str">
        <f>TEXT(A2,"dd")</f>
        <v>25</v>
      </c>
    </row>
    <row r="7" spans="1:15" x14ac:dyDescent="0.25">
      <c r="A7" s="34">
        <v>45498</v>
      </c>
      <c r="B7" s="64">
        <v>7</v>
      </c>
      <c r="C7" s="64">
        <v>4</v>
      </c>
      <c r="D7" s="64">
        <v>6</v>
      </c>
      <c r="E7" s="42">
        <v>32.877800000000001</v>
      </c>
      <c r="F7" s="64" t="str">
        <f>IF(AND(RTO__33[[#This Row],[Month]]&gt;5,RTO__33[[#This Row],[Month]]&lt;10,RTO__33[[#This Row],[Day of Week]]&lt;=5,RTO__33[[#This Row],[Hour]]&gt;=15,RTO__33[[#This Row],[Hour]]&lt;=18),"ON","OFF")</f>
        <v>OFF</v>
      </c>
      <c r="G7"/>
      <c r="H7" s="64"/>
      <c r="I7" s="34"/>
      <c r="L7" s="56" t="str">
        <f>TEXT(A721,"MMMM")</f>
        <v>August</v>
      </c>
      <c r="M7" s="50" t="str">
        <f>TEXT(A721,"dd")</f>
        <v>23</v>
      </c>
    </row>
    <row r="8" spans="1:15" x14ac:dyDescent="0.25">
      <c r="A8" s="34">
        <v>45498</v>
      </c>
      <c r="B8" s="64">
        <v>7</v>
      </c>
      <c r="C8" s="64">
        <v>4</v>
      </c>
      <c r="D8" s="64">
        <v>7</v>
      </c>
      <c r="E8" s="42">
        <v>6.7241999999999997</v>
      </c>
      <c r="F8" s="64" t="str">
        <f>IF(AND(RTO__33[[#This Row],[Month]]&gt;5,RTO__33[[#This Row],[Month]]&lt;10,RTO__33[[#This Row],[Day of Week]]&lt;=5,RTO__33[[#This Row],[Hour]]&gt;=15,RTO__33[[#This Row],[Hour]]&lt;=18),"ON","OFF")</f>
        <v>OFF</v>
      </c>
      <c r="G8"/>
      <c r="H8" s="64"/>
      <c r="I8"/>
      <c r="L8" s="34"/>
      <c r="M8" s="34"/>
    </row>
    <row r="9" spans="1:15" x14ac:dyDescent="0.25">
      <c r="A9" s="34">
        <v>45498</v>
      </c>
      <c r="B9" s="64">
        <v>7</v>
      </c>
      <c r="C9" s="64">
        <v>4</v>
      </c>
      <c r="D9" s="64">
        <v>8</v>
      </c>
      <c r="E9" s="42">
        <v>8.1137999999999995</v>
      </c>
      <c r="F9" s="64" t="str">
        <f>IF(AND(RTO__33[[#This Row],[Month]]&gt;5,RTO__33[[#This Row],[Month]]&lt;10,RTO__33[[#This Row],[Day of Week]]&lt;=5,RTO__33[[#This Row],[Hour]]&gt;=15,RTO__33[[#This Row],[Hour]]&lt;=18),"ON","OFF")</f>
        <v>OFF</v>
      </c>
      <c r="G9"/>
      <c r="H9"/>
      <c r="I9"/>
      <c r="L9" t="s">
        <v>65</v>
      </c>
    </row>
    <row r="10" spans="1:15" x14ac:dyDescent="0.25">
      <c r="A10" s="34">
        <v>45498</v>
      </c>
      <c r="B10" s="64">
        <v>7</v>
      </c>
      <c r="C10" s="64">
        <v>4</v>
      </c>
      <c r="D10" s="64">
        <v>9</v>
      </c>
      <c r="E10" s="42">
        <v>15.9033</v>
      </c>
      <c r="F10" s="64" t="str">
        <f>IF(AND(RTO__33[[#This Row],[Month]]&gt;5,RTO__33[[#This Row],[Month]]&lt;10,RTO__33[[#This Row],[Day of Week]]&lt;=5,RTO__33[[#This Row],[Hour]]&gt;=15,RTO__33[[#This Row],[Hour]]&lt;=18),"ON","OFF")</f>
        <v>OFF</v>
      </c>
      <c r="G10"/>
      <c r="H10" s="64"/>
      <c r="I10"/>
      <c r="L10" s="50">
        <f>ABS(_xlfn.DAYS(A721+1,A2))</f>
        <v>30</v>
      </c>
    </row>
    <row r="11" spans="1:15" x14ac:dyDescent="0.25">
      <c r="A11" s="34">
        <v>45498</v>
      </c>
      <c r="B11" s="64">
        <v>7</v>
      </c>
      <c r="C11" s="64">
        <v>4</v>
      </c>
      <c r="D11" s="64">
        <v>10</v>
      </c>
      <c r="E11" s="42">
        <v>21.8444</v>
      </c>
      <c r="F11" s="64" t="str">
        <f>IF(AND(RTO__33[[#This Row],[Month]]&gt;5,RTO__33[[#This Row],[Month]]&lt;10,RTO__33[[#This Row],[Day of Week]]&lt;=5,RTO__33[[#This Row],[Hour]]&gt;=15,RTO__33[[#This Row],[Hour]]&lt;=18),"ON","OFF")</f>
        <v>OFF</v>
      </c>
      <c r="G11"/>
      <c r="H11" s="64"/>
      <c r="I11"/>
    </row>
    <row r="12" spans="1:15" x14ac:dyDescent="0.25">
      <c r="A12" s="34">
        <v>45498</v>
      </c>
      <c r="B12" s="64">
        <v>7</v>
      </c>
      <c r="C12" s="64">
        <v>4</v>
      </c>
      <c r="D12" s="64">
        <v>11</v>
      </c>
      <c r="E12" s="42">
        <v>32.589700000000001</v>
      </c>
      <c r="F12" s="64" t="str">
        <f>IF(AND(RTO__33[[#This Row],[Month]]&gt;5,RTO__33[[#This Row],[Month]]&lt;10,RTO__33[[#This Row],[Day of Week]]&lt;=5,RTO__33[[#This Row],[Hour]]&gt;=15,RTO__33[[#This Row],[Hour]]&lt;=18),"ON","OFF")</f>
        <v>OFF</v>
      </c>
      <c r="G12"/>
      <c r="H12" s="64"/>
      <c r="I12"/>
    </row>
    <row r="13" spans="1:15" x14ac:dyDescent="0.25">
      <c r="A13" s="34">
        <v>45498</v>
      </c>
      <c r="B13" s="64">
        <v>7</v>
      </c>
      <c r="C13" s="64">
        <v>4</v>
      </c>
      <c r="D13" s="64">
        <v>12</v>
      </c>
      <c r="E13" s="42">
        <v>37.9985</v>
      </c>
      <c r="F13" s="64" t="str">
        <f>IF(AND(RTO__33[[#This Row],[Month]]&gt;5,RTO__33[[#This Row],[Month]]&lt;10,RTO__33[[#This Row],[Day of Week]]&lt;=5,RTO__33[[#This Row],[Hour]]&gt;=15,RTO__33[[#This Row],[Hour]]&lt;=18),"ON","OFF")</f>
        <v>OFF</v>
      </c>
      <c r="G13"/>
      <c r="H13" s="64"/>
      <c r="I13"/>
    </row>
    <row r="14" spans="1:15" x14ac:dyDescent="0.25">
      <c r="A14" s="34">
        <v>45498</v>
      </c>
      <c r="B14" s="64">
        <v>7</v>
      </c>
      <c r="C14" s="64">
        <v>4</v>
      </c>
      <c r="D14" s="64">
        <v>13</v>
      </c>
      <c r="E14" s="42">
        <v>38.447400000000002</v>
      </c>
      <c r="F14" s="64" t="str">
        <f>IF(AND(RTO__33[[#This Row],[Month]]&gt;5,RTO__33[[#This Row],[Month]]&lt;10,RTO__33[[#This Row],[Day of Week]]&lt;=5,RTO__33[[#This Row],[Hour]]&gt;=15,RTO__33[[#This Row],[Hour]]&lt;=18),"ON","OFF")</f>
        <v>OFF</v>
      </c>
      <c r="G14"/>
      <c r="H14" s="64"/>
      <c r="I14"/>
    </row>
    <row r="15" spans="1:15" x14ac:dyDescent="0.25">
      <c r="A15" s="34">
        <v>45498</v>
      </c>
      <c r="B15" s="64">
        <v>7</v>
      </c>
      <c r="C15" s="64">
        <v>4</v>
      </c>
      <c r="D15" s="64">
        <v>14</v>
      </c>
      <c r="E15" s="42">
        <v>35.819800000000001</v>
      </c>
      <c r="F15" s="64" t="str">
        <f>IF(AND(RTO__33[[#This Row],[Month]]&gt;5,RTO__33[[#This Row],[Month]]&lt;10,RTO__33[[#This Row],[Day of Week]]&lt;=5,RTO__33[[#This Row],[Hour]]&gt;=15,RTO__33[[#This Row],[Hour]]&lt;=18),"ON","OFF")</f>
        <v>OFF</v>
      </c>
      <c r="G15"/>
      <c r="H15"/>
      <c r="I15"/>
    </row>
    <row r="16" spans="1:15" x14ac:dyDescent="0.25">
      <c r="A16" s="34">
        <v>45498</v>
      </c>
      <c r="B16" s="64">
        <v>7</v>
      </c>
      <c r="C16" s="64">
        <v>4</v>
      </c>
      <c r="D16" s="64">
        <v>15</v>
      </c>
      <c r="E16" s="42">
        <v>40.928199999999997</v>
      </c>
      <c r="F16" s="64" t="str">
        <f>IF(AND(RTO__33[[#This Row],[Month]]&gt;5,RTO__33[[#This Row],[Month]]&lt;10,RTO__33[[#This Row],[Day of Week]]&lt;=5,RTO__33[[#This Row],[Hour]]&gt;=15,RTO__33[[#This Row],[Hour]]&lt;=18),"ON","OFF")</f>
        <v>ON</v>
      </c>
      <c r="G16"/>
      <c r="H16"/>
      <c r="I16"/>
    </row>
    <row r="17" spans="1:9" x14ac:dyDescent="0.25">
      <c r="A17" s="34">
        <v>45498</v>
      </c>
      <c r="B17" s="64">
        <v>7</v>
      </c>
      <c r="C17" s="64">
        <v>4</v>
      </c>
      <c r="D17" s="64">
        <v>16</v>
      </c>
      <c r="E17" s="42">
        <v>49.723999999999997</v>
      </c>
      <c r="F17" s="64" t="str">
        <f>IF(AND(RTO__33[[#This Row],[Month]]&gt;5,RTO__33[[#This Row],[Month]]&lt;10,RTO__33[[#This Row],[Day of Week]]&lt;=5,RTO__33[[#This Row],[Hour]]&gt;=15,RTO__33[[#This Row],[Hour]]&lt;=18),"ON","OFF")</f>
        <v>ON</v>
      </c>
      <c r="G17"/>
      <c r="H17"/>
      <c r="I17"/>
    </row>
    <row r="18" spans="1:9" x14ac:dyDescent="0.25">
      <c r="A18" s="34">
        <v>45498</v>
      </c>
      <c r="B18" s="64">
        <v>7</v>
      </c>
      <c r="C18" s="64">
        <v>4</v>
      </c>
      <c r="D18" s="64">
        <v>17</v>
      </c>
      <c r="E18" s="42">
        <v>57.980600000000003</v>
      </c>
      <c r="F18" s="64" t="str">
        <f>IF(AND(RTO__33[[#This Row],[Month]]&gt;5,RTO__33[[#This Row],[Month]]&lt;10,RTO__33[[#This Row],[Day of Week]]&lt;=5,RTO__33[[#This Row],[Hour]]&gt;=15,RTO__33[[#This Row],[Hour]]&lt;=18),"ON","OFF")</f>
        <v>ON</v>
      </c>
      <c r="G18"/>
      <c r="H18"/>
      <c r="I18"/>
    </row>
    <row r="19" spans="1:9" x14ac:dyDescent="0.25">
      <c r="A19" s="34">
        <v>45498</v>
      </c>
      <c r="B19" s="64">
        <v>7</v>
      </c>
      <c r="C19" s="64">
        <v>4</v>
      </c>
      <c r="D19" s="64">
        <v>18</v>
      </c>
      <c r="E19" s="42">
        <v>57.0672</v>
      </c>
      <c r="F19" s="64" t="str">
        <f>IF(AND(RTO__33[[#This Row],[Month]]&gt;5,RTO__33[[#This Row],[Month]]&lt;10,RTO__33[[#This Row],[Day of Week]]&lt;=5,RTO__33[[#This Row],[Hour]]&gt;=15,RTO__33[[#This Row],[Hour]]&lt;=18),"ON","OFF")</f>
        <v>ON</v>
      </c>
      <c r="G19"/>
      <c r="H19"/>
      <c r="I19"/>
    </row>
    <row r="20" spans="1:9" x14ac:dyDescent="0.25">
      <c r="A20" s="34">
        <v>45498</v>
      </c>
      <c r="B20" s="64">
        <v>7</v>
      </c>
      <c r="C20" s="64">
        <v>4</v>
      </c>
      <c r="D20" s="64">
        <v>19</v>
      </c>
      <c r="E20" s="42">
        <v>92.569299999999998</v>
      </c>
      <c r="F20" s="64" t="str">
        <f>IF(AND(RTO__33[[#This Row],[Month]]&gt;5,RTO__33[[#This Row],[Month]]&lt;10,RTO__33[[#This Row],[Day of Week]]&lt;=5,RTO__33[[#This Row],[Hour]]&gt;=15,RTO__33[[#This Row],[Hour]]&lt;=18),"ON","OFF")</f>
        <v>OFF</v>
      </c>
      <c r="G20"/>
      <c r="H20"/>
      <c r="I20"/>
    </row>
    <row r="21" spans="1:9" x14ac:dyDescent="0.25">
      <c r="A21" s="34">
        <v>45498</v>
      </c>
      <c r="B21" s="64">
        <v>7</v>
      </c>
      <c r="C21" s="64">
        <v>4</v>
      </c>
      <c r="D21" s="64">
        <v>20</v>
      </c>
      <c r="E21" s="42">
        <v>283.7054</v>
      </c>
      <c r="F21" s="64" t="str">
        <f>IF(AND(RTO__33[[#This Row],[Month]]&gt;5,RTO__33[[#This Row],[Month]]&lt;10,RTO__33[[#This Row],[Day of Week]]&lt;=5,RTO__33[[#This Row],[Hour]]&gt;=15,RTO__33[[#This Row],[Hour]]&lt;=18),"ON","OFF")</f>
        <v>OFF</v>
      </c>
      <c r="G21"/>
      <c r="H21"/>
      <c r="I21"/>
    </row>
    <row r="22" spans="1:9" x14ac:dyDescent="0.25">
      <c r="A22" s="34">
        <v>45498</v>
      </c>
      <c r="B22" s="64">
        <v>7</v>
      </c>
      <c r="C22" s="64">
        <v>4</v>
      </c>
      <c r="D22" s="64">
        <v>21</v>
      </c>
      <c r="E22" s="42">
        <v>64.727500000000006</v>
      </c>
      <c r="F22" s="64" t="str">
        <f>IF(AND(RTO__33[[#This Row],[Month]]&gt;5,RTO__33[[#This Row],[Month]]&lt;10,RTO__33[[#This Row],[Day of Week]]&lt;=5,RTO__33[[#This Row],[Hour]]&gt;=15,RTO__33[[#This Row],[Hour]]&lt;=18),"ON","OFF")</f>
        <v>OFF</v>
      </c>
      <c r="G22"/>
      <c r="H22"/>
      <c r="I22"/>
    </row>
    <row r="23" spans="1:9" x14ac:dyDescent="0.25">
      <c r="A23" s="34">
        <v>45498</v>
      </c>
      <c r="B23" s="64">
        <v>7</v>
      </c>
      <c r="C23" s="64">
        <v>4</v>
      </c>
      <c r="D23" s="64">
        <v>22</v>
      </c>
      <c r="E23" s="42">
        <v>23.2681</v>
      </c>
      <c r="F23" s="64" t="str">
        <f>IF(AND(RTO__33[[#This Row],[Month]]&gt;5,RTO__33[[#This Row],[Month]]&lt;10,RTO__33[[#This Row],[Day of Week]]&lt;=5,RTO__33[[#This Row],[Hour]]&gt;=15,RTO__33[[#This Row],[Hour]]&lt;=18),"ON","OFF")</f>
        <v>OFF</v>
      </c>
      <c r="G23"/>
      <c r="H23"/>
      <c r="I23"/>
    </row>
    <row r="24" spans="1:9" x14ac:dyDescent="0.25">
      <c r="A24" s="34">
        <v>45498</v>
      </c>
      <c r="B24" s="64">
        <v>7</v>
      </c>
      <c r="C24" s="64">
        <v>4</v>
      </c>
      <c r="D24" s="64">
        <v>23</v>
      </c>
      <c r="E24" s="42">
        <v>16.7546</v>
      </c>
      <c r="F24" s="64" t="str">
        <f>IF(AND(RTO__33[[#This Row],[Month]]&gt;5,RTO__33[[#This Row],[Month]]&lt;10,RTO__33[[#This Row],[Day of Week]]&lt;=5,RTO__33[[#This Row],[Hour]]&gt;=15,RTO__33[[#This Row],[Hour]]&lt;=18),"ON","OFF")</f>
        <v>OFF</v>
      </c>
      <c r="G24"/>
      <c r="H24"/>
      <c r="I24"/>
    </row>
    <row r="25" spans="1:9" x14ac:dyDescent="0.25">
      <c r="A25" s="34">
        <v>45498</v>
      </c>
      <c r="B25" s="64">
        <v>7</v>
      </c>
      <c r="C25" s="64">
        <v>4</v>
      </c>
      <c r="D25" s="64">
        <v>24</v>
      </c>
      <c r="E25" s="42">
        <v>22.726099999999999</v>
      </c>
      <c r="F25" s="64" t="str">
        <f>IF(AND(RTO__33[[#This Row],[Month]]&gt;5,RTO__33[[#This Row],[Month]]&lt;10,RTO__33[[#This Row],[Day of Week]]&lt;=5,RTO__33[[#This Row],[Hour]]&gt;=15,RTO__33[[#This Row],[Hour]]&lt;=18),"ON","OFF")</f>
        <v>OFF</v>
      </c>
      <c r="G25"/>
      <c r="H25"/>
      <c r="I25"/>
    </row>
    <row r="26" spans="1:9" x14ac:dyDescent="0.25">
      <c r="A26" s="34">
        <v>45499</v>
      </c>
      <c r="B26" s="64">
        <v>7</v>
      </c>
      <c r="C26" s="64">
        <v>5</v>
      </c>
      <c r="D26" s="64">
        <v>1</v>
      </c>
      <c r="E26" s="42">
        <v>21.9985</v>
      </c>
      <c r="F26" s="64" t="str">
        <f>IF(AND(RTO__33[[#This Row],[Month]]&gt;5,RTO__33[[#This Row],[Month]]&lt;10,RTO__33[[#This Row],[Day of Week]]&lt;=5,RTO__33[[#This Row],[Hour]]&gt;=15,RTO__33[[#This Row],[Hour]]&lt;=18),"ON","OFF")</f>
        <v>OFF</v>
      </c>
      <c r="G26"/>
      <c r="H26"/>
      <c r="I26"/>
    </row>
    <row r="27" spans="1:9" x14ac:dyDescent="0.25">
      <c r="A27" s="34">
        <v>45499</v>
      </c>
      <c r="B27" s="64">
        <v>7</v>
      </c>
      <c r="C27" s="64">
        <v>5</v>
      </c>
      <c r="D27" s="64">
        <v>2</v>
      </c>
      <c r="E27" s="42">
        <v>8.8317999999999994</v>
      </c>
      <c r="F27" s="64" t="str">
        <f>IF(AND(RTO__33[[#This Row],[Month]]&gt;5,RTO__33[[#This Row],[Month]]&lt;10,RTO__33[[#This Row],[Day of Week]]&lt;=5,RTO__33[[#This Row],[Hour]]&gt;=15,RTO__33[[#This Row],[Hour]]&lt;=18),"ON","OFF")</f>
        <v>OFF</v>
      </c>
      <c r="G27"/>
      <c r="H27"/>
      <c r="I27"/>
    </row>
    <row r="28" spans="1:9" x14ac:dyDescent="0.25">
      <c r="A28" s="34">
        <v>45499</v>
      </c>
      <c r="B28" s="64">
        <v>7</v>
      </c>
      <c r="C28" s="64">
        <v>5</v>
      </c>
      <c r="D28" s="64">
        <v>3</v>
      </c>
      <c r="E28" s="42">
        <v>27.7667</v>
      </c>
      <c r="F28" s="64" t="str">
        <f>IF(AND(RTO__33[[#This Row],[Month]]&gt;5,RTO__33[[#This Row],[Month]]&lt;10,RTO__33[[#This Row],[Day of Week]]&lt;=5,RTO__33[[#This Row],[Hour]]&gt;=15,RTO__33[[#This Row],[Hour]]&lt;=18),"ON","OFF")</f>
        <v>OFF</v>
      </c>
      <c r="G28"/>
      <c r="H28"/>
      <c r="I28"/>
    </row>
    <row r="29" spans="1:9" x14ac:dyDescent="0.25">
      <c r="A29" s="34">
        <v>45499</v>
      </c>
      <c r="B29" s="64">
        <v>7</v>
      </c>
      <c r="C29" s="64">
        <v>5</v>
      </c>
      <c r="D29" s="64">
        <v>4</v>
      </c>
      <c r="E29" s="42">
        <v>26.4438</v>
      </c>
      <c r="F29" s="64" t="str">
        <f>IF(AND(RTO__33[[#This Row],[Month]]&gt;5,RTO__33[[#This Row],[Month]]&lt;10,RTO__33[[#This Row],[Day of Week]]&lt;=5,RTO__33[[#This Row],[Hour]]&gt;=15,RTO__33[[#This Row],[Hour]]&lt;=18),"ON","OFF")</f>
        <v>OFF</v>
      </c>
      <c r="G29"/>
      <c r="H29"/>
      <c r="I29"/>
    </row>
    <row r="30" spans="1:9" x14ac:dyDescent="0.25">
      <c r="A30" s="34">
        <v>45499</v>
      </c>
      <c r="B30" s="64">
        <v>7</v>
      </c>
      <c r="C30" s="64">
        <v>5</v>
      </c>
      <c r="D30" s="64">
        <v>5</v>
      </c>
      <c r="E30" s="42">
        <v>22.619700000000002</v>
      </c>
      <c r="F30" s="64" t="str">
        <f>IF(AND(RTO__33[[#This Row],[Month]]&gt;5,RTO__33[[#This Row],[Month]]&lt;10,RTO__33[[#This Row],[Day of Week]]&lt;=5,RTO__33[[#This Row],[Hour]]&gt;=15,RTO__33[[#This Row],[Hour]]&lt;=18),"ON","OFF")</f>
        <v>OFF</v>
      </c>
      <c r="G30"/>
      <c r="H30"/>
      <c r="I30"/>
    </row>
    <row r="31" spans="1:9" x14ac:dyDescent="0.25">
      <c r="A31" s="34">
        <v>45499</v>
      </c>
      <c r="B31" s="64">
        <v>7</v>
      </c>
      <c r="C31" s="64">
        <v>5</v>
      </c>
      <c r="D31" s="64">
        <v>6</v>
      </c>
      <c r="E31" s="42">
        <v>29.884599999999999</v>
      </c>
      <c r="F31" s="64" t="str">
        <f>IF(AND(RTO__33[[#This Row],[Month]]&gt;5,RTO__33[[#This Row],[Month]]&lt;10,RTO__33[[#This Row],[Day of Week]]&lt;=5,RTO__33[[#This Row],[Hour]]&gt;=15,RTO__33[[#This Row],[Hour]]&lt;=18),"ON","OFF")</f>
        <v>OFF</v>
      </c>
      <c r="G31"/>
      <c r="H31"/>
      <c r="I31"/>
    </row>
    <row r="32" spans="1:9" x14ac:dyDescent="0.25">
      <c r="A32" s="34">
        <v>45499</v>
      </c>
      <c r="B32" s="64">
        <v>7</v>
      </c>
      <c r="C32" s="64">
        <v>5</v>
      </c>
      <c r="D32" s="64">
        <v>7</v>
      </c>
      <c r="E32" s="42">
        <v>22.020900000000001</v>
      </c>
      <c r="F32" s="64" t="str">
        <f>IF(AND(RTO__33[[#This Row],[Month]]&gt;5,RTO__33[[#This Row],[Month]]&lt;10,RTO__33[[#This Row],[Day of Week]]&lt;=5,RTO__33[[#This Row],[Hour]]&gt;=15,RTO__33[[#This Row],[Hour]]&lt;=18),"ON","OFF")</f>
        <v>OFF</v>
      </c>
      <c r="G32"/>
      <c r="H32"/>
      <c r="I32"/>
    </row>
    <row r="33" spans="1:9" x14ac:dyDescent="0.25">
      <c r="A33" s="34">
        <v>45499</v>
      </c>
      <c r="B33" s="64">
        <v>7</v>
      </c>
      <c r="C33" s="64">
        <v>5</v>
      </c>
      <c r="D33" s="64">
        <v>8</v>
      </c>
      <c r="E33" s="42">
        <v>16.893999999999998</v>
      </c>
      <c r="F33" s="64" t="str">
        <f>IF(AND(RTO__33[[#This Row],[Month]]&gt;5,RTO__33[[#This Row],[Month]]&lt;10,RTO__33[[#This Row],[Day of Week]]&lt;=5,RTO__33[[#This Row],[Hour]]&gt;=15,RTO__33[[#This Row],[Hour]]&lt;=18),"ON","OFF")</f>
        <v>OFF</v>
      </c>
      <c r="G33"/>
      <c r="H33"/>
      <c r="I33"/>
    </row>
    <row r="34" spans="1:9" x14ac:dyDescent="0.25">
      <c r="A34" s="34">
        <v>45499</v>
      </c>
      <c r="B34" s="64">
        <v>7</v>
      </c>
      <c r="C34" s="64">
        <v>5</v>
      </c>
      <c r="D34" s="64">
        <v>9</v>
      </c>
      <c r="E34" s="42">
        <v>19.388300000000001</v>
      </c>
      <c r="F34" s="64" t="str">
        <f>IF(AND(RTO__33[[#This Row],[Month]]&gt;5,RTO__33[[#This Row],[Month]]&lt;10,RTO__33[[#This Row],[Day of Week]]&lt;=5,RTO__33[[#This Row],[Hour]]&gt;=15,RTO__33[[#This Row],[Hour]]&lt;=18),"ON","OFF")</f>
        <v>OFF</v>
      </c>
      <c r="G34"/>
      <c r="H34"/>
      <c r="I34"/>
    </row>
    <row r="35" spans="1:9" x14ac:dyDescent="0.25">
      <c r="A35" s="34">
        <v>45499</v>
      </c>
      <c r="B35" s="64">
        <v>7</v>
      </c>
      <c r="C35" s="64">
        <v>5</v>
      </c>
      <c r="D35" s="64">
        <v>10</v>
      </c>
      <c r="E35" s="42">
        <v>23.8459</v>
      </c>
      <c r="F35" s="64" t="str">
        <f>IF(AND(RTO__33[[#This Row],[Month]]&gt;5,RTO__33[[#This Row],[Month]]&lt;10,RTO__33[[#This Row],[Day of Week]]&lt;=5,RTO__33[[#This Row],[Hour]]&gt;=15,RTO__33[[#This Row],[Hour]]&lt;=18),"ON","OFF")</f>
        <v>OFF</v>
      </c>
      <c r="G35"/>
      <c r="H35"/>
      <c r="I35"/>
    </row>
    <row r="36" spans="1:9" x14ac:dyDescent="0.25">
      <c r="A36" s="34">
        <v>45499</v>
      </c>
      <c r="B36" s="64">
        <v>7</v>
      </c>
      <c r="C36" s="64">
        <v>5</v>
      </c>
      <c r="D36" s="64">
        <v>11</v>
      </c>
      <c r="E36" s="42">
        <v>21.752700000000001</v>
      </c>
      <c r="F36" s="64" t="str">
        <f>IF(AND(RTO__33[[#This Row],[Month]]&gt;5,RTO__33[[#This Row],[Month]]&lt;10,RTO__33[[#This Row],[Day of Week]]&lt;=5,RTO__33[[#This Row],[Hour]]&gt;=15,RTO__33[[#This Row],[Hour]]&lt;=18),"ON","OFF")</f>
        <v>OFF</v>
      </c>
      <c r="G36"/>
      <c r="H36"/>
      <c r="I36"/>
    </row>
    <row r="37" spans="1:9" x14ac:dyDescent="0.25">
      <c r="A37" s="34">
        <v>45499</v>
      </c>
      <c r="B37" s="64">
        <v>7</v>
      </c>
      <c r="C37" s="64">
        <v>5</v>
      </c>
      <c r="D37" s="64">
        <v>12</v>
      </c>
      <c r="E37" s="42">
        <v>22.254999999999999</v>
      </c>
      <c r="F37" s="64" t="str">
        <f>IF(AND(RTO__33[[#This Row],[Month]]&gt;5,RTO__33[[#This Row],[Month]]&lt;10,RTO__33[[#This Row],[Day of Week]]&lt;=5,RTO__33[[#This Row],[Hour]]&gt;=15,RTO__33[[#This Row],[Hour]]&lt;=18),"ON","OFF")</f>
        <v>OFF</v>
      </c>
      <c r="G37"/>
      <c r="H37"/>
      <c r="I37"/>
    </row>
    <row r="38" spans="1:9" x14ac:dyDescent="0.25">
      <c r="A38" s="34">
        <v>45499</v>
      </c>
      <c r="B38" s="64">
        <v>7</v>
      </c>
      <c r="C38" s="64">
        <v>5</v>
      </c>
      <c r="D38" s="64">
        <v>13</v>
      </c>
      <c r="E38" s="42">
        <v>23.3566</v>
      </c>
      <c r="F38" s="64" t="str">
        <f>IF(AND(RTO__33[[#This Row],[Month]]&gt;5,RTO__33[[#This Row],[Month]]&lt;10,RTO__33[[#This Row],[Day of Week]]&lt;=5,RTO__33[[#This Row],[Hour]]&gt;=15,RTO__33[[#This Row],[Hour]]&lt;=18),"ON","OFF")</f>
        <v>OFF</v>
      </c>
      <c r="G38"/>
      <c r="H38"/>
      <c r="I38"/>
    </row>
    <row r="39" spans="1:9" x14ac:dyDescent="0.25">
      <c r="A39" s="34">
        <v>45499</v>
      </c>
      <c r="B39" s="64">
        <v>7</v>
      </c>
      <c r="C39" s="64">
        <v>5</v>
      </c>
      <c r="D39" s="64">
        <v>14</v>
      </c>
      <c r="E39" s="42">
        <v>29.838799999999999</v>
      </c>
      <c r="F39" s="64" t="str">
        <f>IF(AND(RTO__33[[#This Row],[Month]]&gt;5,RTO__33[[#This Row],[Month]]&lt;10,RTO__33[[#This Row],[Day of Week]]&lt;=5,RTO__33[[#This Row],[Hour]]&gt;=15,RTO__33[[#This Row],[Hour]]&lt;=18),"ON","OFF")</f>
        <v>OFF</v>
      </c>
      <c r="G39"/>
      <c r="H39"/>
      <c r="I39"/>
    </row>
    <row r="40" spans="1:9" x14ac:dyDescent="0.25">
      <c r="A40" s="34">
        <v>45499</v>
      </c>
      <c r="B40" s="64">
        <v>7</v>
      </c>
      <c r="C40" s="64">
        <v>5</v>
      </c>
      <c r="D40" s="64">
        <v>15</v>
      </c>
      <c r="E40" s="42">
        <v>30.474699999999999</v>
      </c>
      <c r="F40" s="64" t="str">
        <f>IF(AND(RTO__33[[#This Row],[Month]]&gt;5,RTO__33[[#This Row],[Month]]&lt;10,RTO__33[[#This Row],[Day of Week]]&lt;=5,RTO__33[[#This Row],[Hour]]&gt;=15,RTO__33[[#This Row],[Hour]]&lt;=18),"ON","OFF")</f>
        <v>ON</v>
      </c>
      <c r="G40"/>
      <c r="H40"/>
      <c r="I40"/>
    </row>
    <row r="41" spans="1:9" x14ac:dyDescent="0.25">
      <c r="A41" s="34">
        <v>45499</v>
      </c>
      <c r="B41" s="64">
        <v>7</v>
      </c>
      <c r="C41" s="64">
        <v>5</v>
      </c>
      <c r="D41" s="64">
        <v>16</v>
      </c>
      <c r="E41" s="42">
        <v>91.697400000000002</v>
      </c>
      <c r="F41" s="64" t="str">
        <f>IF(AND(RTO__33[[#This Row],[Month]]&gt;5,RTO__33[[#This Row],[Month]]&lt;10,RTO__33[[#This Row],[Day of Week]]&lt;=5,RTO__33[[#This Row],[Hour]]&gt;=15,RTO__33[[#This Row],[Hour]]&lt;=18),"ON","OFF")</f>
        <v>ON</v>
      </c>
      <c r="G41"/>
      <c r="H41"/>
      <c r="I41"/>
    </row>
    <row r="42" spans="1:9" x14ac:dyDescent="0.25">
      <c r="A42" s="34">
        <v>45499</v>
      </c>
      <c r="B42" s="64">
        <v>7</v>
      </c>
      <c r="C42" s="64">
        <v>5</v>
      </c>
      <c r="D42" s="64">
        <v>17</v>
      </c>
      <c r="E42" s="42">
        <v>43.345199999999998</v>
      </c>
      <c r="F42" s="64" t="str">
        <f>IF(AND(RTO__33[[#This Row],[Month]]&gt;5,RTO__33[[#This Row],[Month]]&lt;10,RTO__33[[#This Row],[Day of Week]]&lt;=5,RTO__33[[#This Row],[Hour]]&gt;=15,RTO__33[[#This Row],[Hour]]&lt;=18),"ON","OFF")</f>
        <v>ON</v>
      </c>
      <c r="G42"/>
      <c r="H42"/>
      <c r="I42"/>
    </row>
    <row r="43" spans="1:9" x14ac:dyDescent="0.25">
      <c r="A43" s="34">
        <v>45499</v>
      </c>
      <c r="B43" s="64">
        <v>7</v>
      </c>
      <c r="C43" s="64">
        <v>5</v>
      </c>
      <c r="D43" s="64">
        <v>18</v>
      </c>
      <c r="E43" s="42">
        <v>40.292999999999999</v>
      </c>
      <c r="F43" s="64" t="str">
        <f>IF(AND(RTO__33[[#This Row],[Month]]&gt;5,RTO__33[[#This Row],[Month]]&lt;10,RTO__33[[#This Row],[Day of Week]]&lt;=5,RTO__33[[#This Row],[Hour]]&gt;=15,RTO__33[[#This Row],[Hour]]&lt;=18),"ON","OFF")</f>
        <v>ON</v>
      </c>
      <c r="G43"/>
      <c r="H43"/>
      <c r="I43"/>
    </row>
    <row r="44" spans="1:9" x14ac:dyDescent="0.25">
      <c r="A44" s="34">
        <v>45499</v>
      </c>
      <c r="B44" s="64">
        <v>7</v>
      </c>
      <c r="C44" s="64">
        <v>5</v>
      </c>
      <c r="D44" s="64">
        <v>19</v>
      </c>
      <c r="E44" s="42">
        <v>43.069499999999998</v>
      </c>
      <c r="F44" s="64" t="str">
        <f>IF(AND(RTO__33[[#This Row],[Month]]&gt;5,RTO__33[[#This Row],[Month]]&lt;10,RTO__33[[#This Row],[Day of Week]]&lt;=5,RTO__33[[#This Row],[Hour]]&gt;=15,RTO__33[[#This Row],[Hour]]&lt;=18),"ON","OFF")</f>
        <v>OFF</v>
      </c>
      <c r="G44"/>
      <c r="H44"/>
      <c r="I44"/>
    </row>
    <row r="45" spans="1:9" x14ac:dyDescent="0.25">
      <c r="A45" s="34">
        <v>45499</v>
      </c>
      <c r="B45" s="64">
        <v>7</v>
      </c>
      <c r="C45" s="64">
        <v>5</v>
      </c>
      <c r="D45" s="64">
        <v>20</v>
      </c>
      <c r="E45" s="42">
        <v>54.051499999999997</v>
      </c>
      <c r="F45" s="64" t="str">
        <f>IF(AND(RTO__33[[#This Row],[Month]]&gt;5,RTO__33[[#This Row],[Month]]&lt;10,RTO__33[[#This Row],[Day of Week]]&lt;=5,RTO__33[[#This Row],[Hour]]&gt;=15,RTO__33[[#This Row],[Hour]]&lt;=18),"ON","OFF")</f>
        <v>OFF</v>
      </c>
      <c r="G45"/>
      <c r="H45"/>
      <c r="I45"/>
    </row>
    <row r="46" spans="1:9" x14ac:dyDescent="0.25">
      <c r="A46" s="34">
        <v>45499</v>
      </c>
      <c r="B46" s="64">
        <v>7</v>
      </c>
      <c r="C46" s="64">
        <v>5</v>
      </c>
      <c r="D46" s="64">
        <v>21</v>
      </c>
      <c r="E46" s="42">
        <v>38.078000000000003</v>
      </c>
      <c r="F46" s="64" t="str">
        <f>IF(AND(RTO__33[[#This Row],[Month]]&gt;5,RTO__33[[#This Row],[Month]]&lt;10,RTO__33[[#This Row],[Day of Week]]&lt;=5,RTO__33[[#This Row],[Hour]]&gt;=15,RTO__33[[#This Row],[Hour]]&lt;=18),"ON","OFF")</f>
        <v>OFF</v>
      </c>
      <c r="G46"/>
      <c r="H46"/>
      <c r="I46"/>
    </row>
    <row r="47" spans="1:9" x14ac:dyDescent="0.25">
      <c r="A47" s="34">
        <v>45499</v>
      </c>
      <c r="B47" s="64">
        <v>7</v>
      </c>
      <c r="C47" s="64">
        <v>5</v>
      </c>
      <c r="D47" s="64">
        <v>22</v>
      </c>
      <c r="E47" s="42">
        <v>34.6113</v>
      </c>
      <c r="F47" s="64" t="str">
        <f>IF(AND(RTO__33[[#This Row],[Month]]&gt;5,RTO__33[[#This Row],[Month]]&lt;10,RTO__33[[#This Row],[Day of Week]]&lt;=5,RTO__33[[#This Row],[Hour]]&gt;=15,RTO__33[[#This Row],[Hour]]&lt;=18),"ON","OFF")</f>
        <v>OFF</v>
      </c>
      <c r="G47"/>
      <c r="H47"/>
      <c r="I47"/>
    </row>
    <row r="48" spans="1:9" x14ac:dyDescent="0.25">
      <c r="A48" s="34">
        <v>45499</v>
      </c>
      <c r="B48" s="64">
        <v>7</v>
      </c>
      <c r="C48" s="64">
        <v>5</v>
      </c>
      <c r="D48" s="64">
        <v>23</v>
      </c>
      <c r="E48" s="42">
        <v>37.617100000000001</v>
      </c>
      <c r="F48" s="64" t="str">
        <f>IF(AND(RTO__33[[#This Row],[Month]]&gt;5,RTO__33[[#This Row],[Month]]&lt;10,RTO__33[[#This Row],[Day of Week]]&lt;=5,RTO__33[[#This Row],[Hour]]&gt;=15,RTO__33[[#This Row],[Hour]]&lt;=18),"ON","OFF")</f>
        <v>OFF</v>
      </c>
      <c r="G48"/>
      <c r="H48"/>
      <c r="I48"/>
    </row>
    <row r="49" spans="1:9" x14ac:dyDescent="0.25">
      <c r="A49" s="34">
        <v>45499</v>
      </c>
      <c r="B49" s="64">
        <v>7</v>
      </c>
      <c r="C49" s="64">
        <v>5</v>
      </c>
      <c r="D49" s="64">
        <v>24</v>
      </c>
      <c r="E49" s="42">
        <v>30.798200000000001</v>
      </c>
      <c r="F49" s="64" t="str">
        <f>IF(AND(RTO__33[[#This Row],[Month]]&gt;5,RTO__33[[#This Row],[Month]]&lt;10,RTO__33[[#This Row],[Day of Week]]&lt;=5,RTO__33[[#This Row],[Hour]]&gt;=15,RTO__33[[#This Row],[Hour]]&lt;=18),"ON","OFF")</f>
        <v>OFF</v>
      </c>
      <c r="G49"/>
      <c r="H49"/>
      <c r="I49"/>
    </row>
    <row r="50" spans="1:9" x14ac:dyDescent="0.25">
      <c r="A50" s="34">
        <v>45500</v>
      </c>
      <c r="B50" s="64">
        <v>7</v>
      </c>
      <c r="C50" s="64">
        <v>6</v>
      </c>
      <c r="D50" s="64">
        <v>1</v>
      </c>
      <c r="E50" s="42">
        <v>37.205500000000001</v>
      </c>
      <c r="F50" s="64" t="str">
        <f>IF(AND(RTO__33[[#This Row],[Month]]&gt;5,RTO__33[[#This Row],[Month]]&lt;10,RTO__33[[#This Row],[Day of Week]]&lt;=5,RTO__33[[#This Row],[Hour]]&gt;=15,RTO__33[[#This Row],[Hour]]&lt;=18),"ON","OFF")</f>
        <v>OFF</v>
      </c>
      <c r="G50"/>
      <c r="H50"/>
      <c r="I50"/>
    </row>
    <row r="51" spans="1:9" x14ac:dyDescent="0.25">
      <c r="A51" s="34">
        <v>45500</v>
      </c>
      <c r="B51" s="64">
        <v>7</v>
      </c>
      <c r="C51" s="64">
        <v>6</v>
      </c>
      <c r="D51" s="64">
        <v>2</v>
      </c>
      <c r="E51" s="42">
        <v>28.873999999999999</v>
      </c>
      <c r="F51" s="64" t="str">
        <f>IF(AND(RTO__33[[#This Row],[Month]]&gt;5,RTO__33[[#This Row],[Month]]&lt;10,RTO__33[[#This Row],[Day of Week]]&lt;=5,RTO__33[[#This Row],[Hour]]&gt;=15,RTO__33[[#This Row],[Hour]]&lt;=18),"ON","OFF")</f>
        <v>OFF</v>
      </c>
      <c r="G51"/>
      <c r="H51"/>
      <c r="I51"/>
    </row>
    <row r="52" spans="1:9" x14ac:dyDescent="0.25">
      <c r="A52" s="34">
        <v>45500</v>
      </c>
      <c r="B52" s="64">
        <v>7</v>
      </c>
      <c r="C52" s="64">
        <v>6</v>
      </c>
      <c r="D52" s="64">
        <v>3</v>
      </c>
      <c r="E52" s="42">
        <v>29.579799999999999</v>
      </c>
      <c r="F52" s="64" t="str">
        <f>IF(AND(RTO__33[[#This Row],[Month]]&gt;5,RTO__33[[#This Row],[Month]]&lt;10,RTO__33[[#This Row],[Day of Week]]&lt;=5,RTO__33[[#This Row],[Hour]]&gt;=15,RTO__33[[#This Row],[Hour]]&lt;=18),"ON","OFF")</f>
        <v>OFF</v>
      </c>
      <c r="G52"/>
      <c r="H52"/>
      <c r="I52"/>
    </row>
    <row r="53" spans="1:9" x14ac:dyDescent="0.25">
      <c r="A53" s="34">
        <v>45500</v>
      </c>
      <c r="B53" s="64">
        <v>7</v>
      </c>
      <c r="C53" s="64">
        <v>6</v>
      </c>
      <c r="D53" s="64">
        <v>4</v>
      </c>
      <c r="E53" s="42">
        <v>26.464300000000001</v>
      </c>
      <c r="F53" s="64" t="str">
        <f>IF(AND(RTO__33[[#This Row],[Month]]&gt;5,RTO__33[[#This Row],[Month]]&lt;10,RTO__33[[#This Row],[Day of Week]]&lt;=5,RTO__33[[#This Row],[Hour]]&gt;=15,RTO__33[[#This Row],[Hour]]&lt;=18),"ON","OFF")</f>
        <v>OFF</v>
      </c>
      <c r="G53"/>
      <c r="H53"/>
      <c r="I53"/>
    </row>
    <row r="54" spans="1:9" x14ac:dyDescent="0.25">
      <c r="A54" s="34">
        <v>45500</v>
      </c>
      <c r="B54" s="64">
        <v>7</v>
      </c>
      <c r="C54" s="64">
        <v>6</v>
      </c>
      <c r="D54" s="64">
        <v>5</v>
      </c>
      <c r="E54" s="42">
        <v>24.623799999999999</v>
      </c>
      <c r="F54" s="64" t="str">
        <f>IF(AND(RTO__33[[#This Row],[Month]]&gt;5,RTO__33[[#This Row],[Month]]&lt;10,RTO__33[[#This Row],[Day of Week]]&lt;=5,RTO__33[[#This Row],[Hour]]&gt;=15,RTO__33[[#This Row],[Hour]]&lt;=18),"ON","OFF")</f>
        <v>OFF</v>
      </c>
      <c r="G54"/>
      <c r="H54"/>
      <c r="I54"/>
    </row>
    <row r="55" spans="1:9" x14ac:dyDescent="0.25">
      <c r="A55" s="34">
        <v>45500</v>
      </c>
      <c r="B55" s="64">
        <v>7</v>
      </c>
      <c r="C55" s="64">
        <v>6</v>
      </c>
      <c r="D55" s="64">
        <v>6</v>
      </c>
      <c r="E55" s="42">
        <v>25.1553</v>
      </c>
      <c r="F55" s="64" t="str">
        <f>IF(AND(RTO__33[[#This Row],[Month]]&gt;5,RTO__33[[#This Row],[Month]]&lt;10,RTO__33[[#This Row],[Day of Week]]&lt;=5,RTO__33[[#This Row],[Hour]]&gt;=15,RTO__33[[#This Row],[Hour]]&lt;=18),"ON","OFF")</f>
        <v>OFF</v>
      </c>
      <c r="G55"/>
      <c r="H55"/>
      <c r="I55"/>
    </row>
    <row r="56" spans="1:9" x14ac:dyDescent="0.25">
      <c r="A56" s="34">
        <v>45500</v>
      </c>
      <c r="B56" s="64">
        <v>7</v>
      </c>
      <c r="C56" s="64">
        <v>6</v>
      </c>
      <c r="D56" s="64">
        <v>7</v>
      </c>
      <c r="E56" s="42">
        <v>18.402100000000001</v>
      </c>
      <c r="F56" s="64" t="str">
        <f>IF(AND(RTO__33[[#This Row],[Month]]&gt;5,RTO__33[[#This Row],[Month]]&lt;10,RTO__33[[#This Row],[Day of Week]]&lt;=5,RTO__33[[#This Row],[Hour]]&gt;=15,RTO__33[[#This Row],[Hour]]&lt;=18),"ON","OFF")</f>
        <v>OFF</v>
      </c>
      <c r="G56"/>
      <c r="H56"/>
      <c r="I56"/>
    </row>
    <row r="57" spans="1:9" x14ac:dyDescent="0.25">
      <c r="A57" s="34">
        <v>45500</v>
      </c>
      <c r="B57" s="64">
        <v>7</v>
      </c>
      <c r="C57" s="64">
        <v>6</v>
      </c>
      <c r="D57" s="64">
        <v>8</v>
      </c>
      <c r="E57" s="42">
        <v>10.7555</v>
      </c>
      <c r="F57" s="64" t="str">
        <f>IF(AND(RTO__33[[#This Row],[Month]]&gt;5,RTO__33[[#This Row],[Month]]&lt;10,RTO__33[[#This Row],[Day of Week]]&lt;=5,RTO__33[[#This Row],[Hour]]&gt;=15,RTO__33[[#This Row],[Hour]]&lt;=18),"ON","OFF")</f>
        <v>OFF</v>
      </c>
      <c r="G57"/>
      <c r="H57"/>
      <c r="I57"/>
    </row>
    <row r="58" spans="1:9" x14ac:dyDescent="0.25">
      <c r="A58" s="34">
        <v>45500</v>
      </c>
      <c r="B58" s="64">
        <v>7</v>
      </c>
      <c r="C58" s="64">
        <v>6</v>
      </c>
      <c r="D58" s="64">
        <v>9</v>
      </c>
      <c r="E58" s="42">
        <v>11.5463</v>
      </c>
      <c r="F58" s="64" t="str">
        <f>IF(AND(RTO__33[[#This Row],[Month]]&gt;5,RTO__33[[#This Row],[Month]]&lt;10,RTO__33[[#This Row],[Day of Week]]&lt;=5,RTO__33[[#This Row],[Hour]]&gt;=15,RTO__33[[#This Row],[Hour]]&lt;=18),"ON","OFF")</f>
        <v>OFF</v>
      </c>
      <c r="G58"/>
      <c r="H58"/>
      <c r="I58"/>
    </row>
    <row r="59" spans="1:9" x14ac:dyDescent="0.25">
      <c r="A59" s="34">
        <v>45500</v>
      </c>
      <c r="B59" s="64">
        <v>7</v>
      </c>
      <c r="C59" s="64">
        <v>6</v>
      </c>
      <c r="D59" s="64">
        <v>10</v>
      </c>
      <c r="E59" s="42">
        <v>15.862</v>
      </c>
      <c r="F59" s="64" t="str">
        <f>IF(AND(RTO__33[[#This Row],[Month]]&gt;5,RTO__33[[#This Row],[Month]]&lt;10,RTO__33[[#This Row],[Day of Week]]&lt;=5,RTO__33[[#This Row],[Hour]]&gt;=15,RTO__33[[#This Row],[Hour]]&lt;=18),"ON","OFF")</f>
        <v>OFF</v>
      </c>
      <c r="G59"/>
      <c r="H59"/>
      <c r="I59"/>
    </row>
    <row r="60" spans="1:9" x14ac:dyDescent="0.25">
      <c r="A60" s="34">
        <v>45500</v>
      </c>
      <c r="B60" s="64">
        <v>7</v>
      </c>
      <c r="C60" s="64">
        <v>6</v>
      </c>
      <c r="D60" s="64">
        <v>11</v>
      </c>
      <c r="E60" s="42">
        <v>8.4372000000000007</v>
      </c>
      <c r="F60" s="64" t="str">
        <f>IF(AND(RTO__33[[#This Row],[Month]]&gt;5,RTO__33[[#This Row],[Month]]&lt;10,RTO__33[[#This Row],[Day of Week]]&lt;=5,RTO__33[[#This Row],[Hour]]&gt;=15,RTO__33[[#This Row],[Hour]]&lt;=18),"ON","OFF")</f>
        <v>OFF</v>
      </c>
      <c r="G60"/>
      <c r="H60"/>
      <c r="I60"/>
    </row>
    <row r="61" spans="1:9" x14ac:dyDescent="0.25">
      <c r="A61" s="34">
        <v>45500</v>
      </c>
      <c r="B61" s="64">
        <v>7</v>
      </c>
      <c r="C61" s="64">
        <v>6</v>
      </c>
      <c r="D61" s="64">
        <v>12</v>
      </c>
      <c r="E61" s="42">
        <v>2.2686000000000002</v>
      </c>
      <c r="F61" s="64" t="str">
        <f>IF(AND(RTO__33[[#This Row],[Month]]&gt;5,RTO__33[[#This Row],[Month]]&lt;10,RTO__33[[#This Row],[Day of Week]]&lt;=5,RTO__33[[#This Row],[Hour]]&gt;=15,RTO__33[[#This Row],[Hour]]&lt;=18),"ON","OFF")</f>
        <v>OFF</v>
      </c>
      <c r="G61"/>
      <c r="H61"/>
      <c r="I61"/>
    </row>
    <row r="62" spans="1:9" x14ac:dyDescent="0.25">
      <c r="A62" s="34">
        <v>45500</v>
      </c>
      <c r="B62" s="64">
        <v>7</v>
      </c>
      <c r="C62" s="64">
        <v>6</v>
      </c>
      <c r="D62" s="64">
        <v>13</v>
      </c>
      <c r="E62" s="42">
        <v>5.2480000000000002</v>
      </c>
      <c r="F62" s="64" t="str">
        <f>IF(AND(RTO__33[[#This Row],[Month]]&gt;5,RTO__33[[#This Row],[Month]]&lt;10,RTO__33[[#This Row],[Day of Week]]&lt;=5,RTO__33[[#This Row],[Hour]]&gt;=15,RTO__33[[#This Row],[Hour]]&lt;=18),"ON","OFF")</f>
        <v>OFF</v>
      </c>
      <c r="G62"/>
      <c r="H62"/>
      <c r="I62"/>
    </row>
    <row r="63" spans="1:9" x14ac:dyDescent="0.25">
      <c r="A63" s="34">
        <v>45500</v>
      </c>
      <c r="B63" s="64">
        <v>7</v>
      </c>
      <c r="C63" s="64">
        <v>6</v>
      </c>
      <c r="D63" s="64">
        <v>14</v>
      </c>
      <c r="E63" s="42">
        <v>7.6393000000000004</v>
      </c>
      <c r="F63" s="64" t="str">
        <f>IF(AND(RTO__33[[#This Row],[Month]]&gt;5,RTO__33[[#This Row],[Month]]&lt;10,RTO__33[[#This Row],[Day of Week]]&lt;=5,RTO__33[[#This Row],[Hour]]&gt;=15,RTO__33[[#This Row],[Hour]]&lt;=18),"ON","OFF")</f>
        <v>OFF</v>
      </c>
      <c r="G63"/>
      <c r="H63"/>
      <c r="I63"/>
    </row>
    <row r="64" spans="1:9" x14ac:dyDescent="0.25">
      <c r="A64" s="34">
        <v>45500</v>
      </c>
      <c r="B64" s="64">
        <v>7</v>
      </c>
      <c r="C64" s="64">
        <v>6</v>
      </c>
      <c r="D64" s="64">
        <v>15</v>
      </c>
      <c r="E64" s="42">
        <v>10.1638</v>
      </c>
      <c r="F64" s="64" t="str">
        <f>IF(AND(RTO__33[[#This Row],[Month]]&gt;5,RTO__33[[#This Row],[Month]]&lt;10,RTO__33[[#This Row],[Day of Week]]&lt;=5,RTO__33[[#This Row],[Hour]]&gt;=15,RTO__33[[#This Row],[Hour]]&lt;=18),"ON","OFF")</f>
        <v>OFF</v>
      </c>
      <c r="G64"/>
      <c r="H64"/>
      <c r="I64"/>
    </row>
    <row r="65" spans="1:9" x14ac:dyDescent="0.25">
      <c r="A65" s="34">
        <v>45500</v>
      </c>
      <c r="B65" s="64">
        <v>7</v>
      </c>
      <c r="C65" s="64">
        <v>6</v>
      </c>
      <c r="D65" s="64">
        <v>16</v>
      </c>
      <c r="E65" s="42">
        <v>153.70599999999999</v>
      </c>
      <c r="F65" s="64" t="str">
        <f>IF(AND(RTO__33[[#This Row],[Month]]&gt;5,RTO__33[[#This Row],[Month]]&lt;10,RTO__33[[#This Row],[Day of Week]]&lt;=5,RTO__33[[#This Row],[Hour]]&gt;=15,RTO__33[[#This Row],[Hour]]&lt;=18),"ON","OFF")</f>
        <v>OFF</v>
      </c>
      <c r="G65"/>
      <c r="H65"/>
      <c r="I65"/>
    </row>
    <row r="66" spans="1:9" x14ac:dyDescent="0.25">
      <c r="A66" s="34">
        <v>45500</v>
      </c>
      <c r="B66" s="64">
        <v>7</v>
      </c>
      <c r="C66" s="64">
        <v>6</v>
      </c>
      <c r="D66" s="64">
        <v>17</v>
      </c>
      <c r="E66" s="42">
        <v>233.32669999999999</v>
      </c>
      <c r="F66" s="64" t="str">
        <f>IF(AND(RTO__33[[#This Row],[Month]]&gt;5,RTO__33[[#This Row],[Month]]&lt;10,RTO__33[[#This Row],[Day of Week]]&lt;=5,RTO__33[[#This Row],[Hour]]&gt;=15,RTO__33[[#This Row],[Hour]]&lt;=18),"ON","OFF")</f>
        <v>OFF</v>
      </c>
      <c r="G66"/>
      <c r="H66"/>
      <c r="I66"/>
    </row>
    <row r="67" spans="1:9" x14ac:dyDescent="0.25">
      <c r="A67" s="34">
        <v>45500</v>
      </c>
      <c r="B67" s="64">
        <v>7</v>
      </c>
      <c r="C67" s="64">
        <v>6</v>
      </c>
      <c r="D67" s="64">
        <v>18</v>
      </c>
      <c r="E67" s="42">
        <v>23.976199999999999</v>
      </c>
      <c r="F67" s="64" t="str">
        <f>IF(AND(RTO__33[[#This Row],[Month]]&gt;5,RTO__33[[#This Row],[Month]]&lt;10,RTO__33[[#This Row],[Day of Week]]&lt;=5,RTO__33[[#This Row],[Hour]]&gt;=15,RTO__33[[#This Row],[Hour]]&lt;=18),"ON","OFF")</f>
        <v>OFF</v>
      </c>
      <c r="G67"/>
      <c r="H67"/>
      <c r="I67"/>
    </row>
    <row r="68" spans="1:9" x14ac:dyDescent="0.25">
      <c r="A68" s="34">
        <v>45500</v>
      </c>
      <c r="B68" s="64">
        <v>7</v>
      </c>
      <c r="C68" s="64">
        <v>6</v>
      </c>
      <c r="D68" s="64">
        <v>19</v>
      </c>
      <c r="E68" s="42">
        <v>30.1585</v>
      </c>
      <c r="F68" s="64" t="str">
        <f>IF(AND(RTO__33[[#This Row],[Month]]&gt;5,RTO__33[[#This Row],[Month]]&lt;10,RTO__33[[#This Row],[Day of Week]]&lt;=5,RTO__33[[#This Row],[Hour]]&gt;=15,RTO__33[[#This Row],[Hour]]&lt;=18),"ON","OFF")</f>
        <v>OFF</v>
      </c>
      <c r="G68"/>
      <c r="H68"/>
      <c r="I68"/>
    </row>
    <row r="69" spans="1:9" x14ac:dyDescent="0.25">
      <c r="A69" s="34">
        <v>45500</v>
      </c>
      <c r="B69" s="64">
        <v>7</v>
      </c>
      <c r="C69" s="64">
        <v>6</v>
      </c>
      <c r="D69" s="64">
        <v>20</v>
      </c>
      <c r="E69" s="42">
        <v>32.269199999999998</v>
      </c>
      <c r="F69" s="64" t="str">
        <f>IF(AND(RTO__33[[#This Row],[Month]]&gt;5,RTO__33[[#This Row],[Month]]&lt;10,RTO__33[[#This Row],[Day of Week]]&lt;=5,RTO__33[[#This Row],[Hour]]&gt;=15,RTO__33[[#This Row],[Hour]]&lt;=18),"ON","OFF")</f>
        <v>OFF</v>
      </c>
      <c r="G69"/>
      <c r="H69"/>
      <c r="I69"/>
    </row>
    <row r="70" spans="1:9" x14ac:dyDescent="0.25">
      <c r="A70" s="34">
        <v>45500</v>
      </c>
      <c r="B70" s="64">
        <v>7</v>
      </c>
      <c r="C70" s="64">
        <v>6</v>
      </c>
      <c r="D70" s="64">
        <v>21</v>
      </c>
      <c r="E70" s="42">
        <v>19.8521</v>
      </c>
      <c r="F70" s="64" t="str">
        <f>IF(AND(RTO__33[[#This Row],[Month]]&gt;5,RTO__33[[#This Row],[Month]]&lt;10,RTO__33[[#This Row],[Day of Week]]&lt;=5,RTO__33[[#This Row],[Hour]]&gt;=15,RTO__33[[#This Row],[Hour]]&lt;=18),"ON","OFF")</f>
        <v>OFF</v>
      </c>
      <c r="G70"/>
      <c r="H70"/>
      <c r="I70"/>
    </row>
    <row r="71" spans="1:9" x14ac:dyDescent="0.25">
      <c r="A71" s="34">
        <v>45500</v>
      </c>
      <c r="B71" s="64">
        <v>7</v>
      </c>
      <c r="C71" s="64">
        <v>6</v>
      </c>
      <c r="D71" s="64">
        <v>22</v>
      </c>
      <c r="E71" s="42">
        <v>19.558900000000001</v>
      </c>
      <c r="F71" s="64" t="str">
        <f>IF(AND(RTO__33[[#This Row],[Month]]&gt;5,RTO__33[[#This Row],[Month]]&lt;10,RTO__33[[#This Row],[Day of Week]]&lt;=5,RTO__33[[#This Row],[Hour]]&gt;=15,RTO__33[[#This Row],[Hour]]&lt;=18),"ON","OFF")</f>
        <v>OFF</v>
      </c>
      <c r="G71"/>
      <c r="H71"/>
      <c r="I71"/>
    </row>
    <row r="72" spans="1:9" x14ac:dyDescent="0.25">
      <c r="A72" s="34">
        <v>45500</v>
      </c>
      <c r="B72" s="64">
        <v>7</v>
      </c>
      <c r="C72" s="64">
        <v>6</v>
      </c>
      <c r="D72" s="64">
        <v>23</v>
      </c>
      <c r="E72" s="42">
        <v>25.7484</v>
      </c>
      <c r="F72" s="64" t="str">
        <f>IF(AND(RTO__33[[#This Row],[Month]]&gt;5,RTO__33[[#This Row],[Month]]&lt;10,RTO__33[[#This Row],[Day of Week]]&lt;=5,RTO__33[[#This Row],[Hour]]&gt;=15,RTO__33[[#This Row],[Hour]]&lt;=18),"ON","OFF")</f>
        <v>OFF</v>
      </c>
      <c r="G72"/>
      <c r="H72"/>
      <c r="I72"/>
    </row>
    <row r="73" spans="1:9" x14ac:dyDescent="0.25">
      <c r="A73" s="34">
        <v>45500</v>
      </c>
      <c r="B73" s="64">
        <v>7</v>
      </c>
      <c r="C73" s="64">
        <v>6</v>
      </c>
      <c r="D73" s="64">
        <v>24</v>
      </c>
      <c r="E73" s="42">
        <v>14.4537</v>
      </c>
      <c r="F73" s="64" t="str">
        <f>IF(AND(RTO__33[[#This Row],[Month]]&gt;5,RTO__33[[#This Row],[Month]]&lt;10,RTO__33[[#This Row],[Day of Week]]&lt;=5,RTO__33[[#This Row],[Hour]]&gt;=15,RTO__33[[#This Row],[Hour]]&lt;=18),"ON","OFF")</f>
        <v>OFF</v>
      </c>
      <c r="G73"/>
      <c r="H73"/>
      <c r="I73"/>
    </row>
    <row r="74" spans="1:9" x14ac:dyDescent="0.25">
      <c r="A74" s="34">
        <v>45501</v>
      </c>
      <c r="B74" s="64">
        <v>7</v>
      </c>
      <c r="C74" s="64">
        <v>7</v>
      </c>
      <c r="D74" s="64">
        <v>1</v>
      </c>
      <c r="E74" s="42">
        <v>18.7728</v>
      </c>
      <c r="F74" s="64" t="str">
        <f>IF(AND(RTO__33[[#This Row],[Month]]&gt;5,RTO__33[[#This Row],[Month]]&lt;10,RTO__33[[#This Row],[Day of Week]]&lt;=5,RTO__33[[#This Row],[Hour]]&gt;=15,RTO__33[[#This Row],[Hour]]&lt;=18),"ON","OFF")</f>
        <v>OFF</v>
      </c>
      <c r="G74"/>
      <c r="H74"/>
      <c r="I74"/>
    </row>
    <row r="75" spans="1:9" x14ac:dyDescent="0.25">
      <c r="A75" s="34">
        <v>45501</v>
      </c>
      <c r="B75" s="64">
        <v>7</v>
      </c>
      <c r="C75" s="64">
        <v>7</v>
      </c>
      <c r="D75" s="64">
        <v>2</v>
      </c>
      <c r="E75" s="42">
        <v>17.2895</v>
      </c>
      <c r="F75" s="64" t="str">
        <f>IF(AND(RTO__33[[#This Row],[Month]]&gt;5,RTO__33[[#This Row],[Month]]&lt;10,RTO__33[[#This Row],[Day of Week]]&lt;=5,RTO__33[[#This Row],[Hour]]&gt;=15,RTO__33[[#This Row],[Hour]]&lt;=18),"ON","OFF")</f>
        <v>OFF</v>
      </c>
      <c r="G75"/>
      <c r="H75"/>
      <c r="I75"/>
    </row>
    <row r="76" spans="1:9" x14ac:dyDescent="0.25">
      <c r="A76" s="34">
        <v>45501</v>
      </c>
      <c r="B76" s="64">
        <v>7</v>
      </c>
      <c r="C76" s="64">
        <v>7</v>
      </c>
      <c r="D76" s="64">
        <v>3</v>
      </c>
      <c r="E76" s="42">
        <v>12.690300000000001</v>
      </c>
      <c r="F76" s="64" t="str">
        <f>IF(AND(RTO__33[[#This Row],[Month]]&gt;5,RTO__33[[#This Row],[Month]]&lt;10,RTO__33[[#This Row],[Day of Week]]&lt;=5,RTO__33[[#This Row],[Hour]]&gt;=15,RTO__33[[#This Row],[Hour]]&lt;=18),"ON","OFF")</f>
        <v>OFF</v>
      </c>
      <c r="G76"/>
      <c r="H76"/>
      <c r="I76"/>
    </row>
    <row r="77" spans="1:9" x14ac:dyDescent="0.25">
      <c r="A77" s="34">
        <v>45501</v>
      </c>
      <c r="B77" s="64">
        <v>7</v>
      </c>
      <c r="C77" s="64">
        <v>7</v>
      </c>
      <c r="D77" s="64">
        <v>4</v>
      </c>
      <c r="E77" s="42">
        <v>8.9901999999999997</v>
      </c>
      <c r="F77" s="64" t="str">
        <f>IF(AND(RTO__33[[#This Row],[Month]]&gt;5,RTO__33[[#This Row],[Month]]&lt;10,RTO__33[[#This Row],[Day of Week]]&lt;=5,RTO__33[[#This Row],[Hour]]&gt;=15,RTO__33[[#This Row],[Hour]]&lt;=18),"ON","OFF")</f>
        <v>OFF</v>
      </c>
      <c r="G77"/>
      <c r="H77"/>
      <c r="I77"/>
    </row>
    <row r="78" spans="1:9" x14ac:dyDescent="0.25">
      <c r="A78" s="34">
        <v>45501</v>
      </c>
      <c r="B78" s="64">
        <v>7</v>
      </c>
      <c r="C78" s="64">
        <v>7</v>
      </c>
      <c r="D78" s="64">
        <v>5</v>
      </c>
      <c r="E78" s="42">
        <v>8.8521000000000001</v>
      </c>
      <c r="F78" s="64" t="str">
        <f>IF(AND(RTO__33[[#This Row],[Month]]&gt;5,RTO__33[[#This Row],[Month]]&lt;10,RTO__33[[#This Row],[Day of Week]]&lt;=5,RTO__33[[#This Row],[Hour]]&gt;=15,RTO__33[[#This Row],[Hour]]&lt;=18),"ON","OFF")</f>
        <v>OFF</v>
      </c>
      <c r="G78"/>
      <c r="H78"/>
      <c r="I78"/>
    </row>
    <row r="79" spans="1:9" x14ac:dyDescent="0.25">
      <c r="A79" s="34">
        <v>45501</v>
      </c>
      <c r="B79" s="64">
        <v>7</v>
      </c>
      <c r="C79" s="64">
        <v>7</v>
      </c>
      <c r="D79" s="64">
        <v>6</v>
      </c>
      <c r="E79" s="42">
        <v>11.148099999999999</v>
      </c>
      <c r="F79" s="64" t="str">
        <f>IF(AND(RTO__33[[#This Row],[Month]]&gt;5,RTO__33[[#This Row],[Month]]&lt;10,RTO__33[[#This Row],[Day of Week]]&lt;=5,RTO__33[[#This Row],[Hour]]&gt;=15,RTO__33[[#This Row],[Hour]]&lt;=18),"ON","OFF")</f>
        <v>OFF</v>
      </c>
      <c r="G79"/>
      <c r="H79"/>
      <c r="I79"/>
    </row>
    <row r="80" spans="1:9" x14ac:dyDescent="0.25">
      <c r="A80" s="34">
        <v>45501</v>
      </c>
      <c r="B80" s="64">
        <v>7</v>
      </c>
      <c r="C80" s="64">
        <v>7</v>
      </c>
      <c r="D80" s="64">
        <v>7</v>
      </c>
      <c r="E80" s="42">
        <v>8.7573000000000008</v>
      </c>
      <c r="F80" s="64" t="str">
        <f>IF(AND(RTO__33[[#This Row],[Month]]&gt;5,RTO__33[[#This Row],[Month]]&lt;10,RTO__33[[#This Row],[Day of Week]]&lt;=5,RTO__33[[#This Row],[Hour]]&gt;=15,RTO__33[[#This Row],[Hour]]&lt;=18),"ON","OFF")</f>
        <v>OFF</v>
      </c>
      <c r="G80"/>
      <c r="H80"/>
      <c r="I80"/>
    </row>
    <row r="81" spans="1:9" x14ac:dyDescent="0.25">
      <c r="A81" s="34">
        <v>45501</v>
      </c>
      <c r="B81" s="64">
        <v>7</v>
      </c>
      <c r="C81" s="64">
        <v>7</v>
      </c>
      <c r="D81" s="64">
        <v>8</v>
      </c>
      <c r="E81" s="42">
        <v>6.5137999999999998</v>
      </c>
      <c r="F81" s="64" t="str">
        <f>IF(AND(RTO__33[[#This Row],[Month]]&gt;5,RTO__33[[#This Row],[Month]]&lt;10,RTO__33[[#This Row],[Day of Week]]&lt;=5,RTO__33[[#This Row],[Hour]]&gt;=15,RTO__33[[#This Row],[Hour]]&lt;=18),"ON","OFF")</f>
        <v>OFF</v>
      </c>
      <c r="G81"/>
      <c r="H81"/>
      <c r="I81"/>
    </row>
    <row r="82" spans="1:9" x14ac:dyDescent="0.25">
      <c r="A82" s="34">
        <v>45501</v>
      </c>
      <c r="B82" s="64">
        <v>7</v>
      </c>
      <c r="C82" s="64">
        <v>7</v>
      </c>
      <c r="D82" s="64">
        <v>9</v>
      </c>
      <c r="E82" s="42">
        <v>1.7834000000000001</v>
      </c>
      <c r="F82" s="64" t="str">
        <f>IF(AND(RTO__33[[#This Row],[Month]]&gt;5,RTO__33[[#This Row],[Month]]&lt;10,RTO__33[[#This Row],[Day of Week]]&lt;=5,RTO__33[[#This Row],[Hour]]&gt;=15,RTO__33[[#This Row],[Hour]]&lt;=18),"ON","OFF")</f>
        <v>OFF</v>
      </c>
      <c r="G82"/>
      <c r="H82"/>
      <c r="I82"/>
    </row>
    <row r="83" spans="1:9" x14ac:dyDescent="0.25">
      <c r="A83" s="34">
        <v>45501</v>
      </c>
      <c r="B83" s="64">
        <v>7</v>
      </c>
      <c r="C83" s="64">
        <v>7</v>
      </c>
      <c r="D83" s="64">
        <v>10</v>
      </c>
      <c r="E83" s="42">
        <v>5.0369999999999999</v>
      </c>
      <c r="F83" s="64" t="str">
        <f>IF(AND(RTO__33[[#This Row],[Month]]&gt;5,RTO__33[[#This Row],[Month]]&lt;10,RTO__33[[#This Row],[Day of Week]]&lt;=5,RTO__33[[#This Row],[Hour]]&gt;=15,RTO__33[[#This Row],[Hour]]&lt;=18),"ON","OFF")</f>
        <v>OFF</v>
      </c>
      <c r="G83"/>
      <c r="H83"/>
      <c r="I83"/>
    </row>
    <row r="84" spans="1:9" x14ac:dyDescent="0.25">
      <c r="A84" s="34">
        <v>45501</v>
      </c>
      <c r="B84" s="64">
        <v>7</v>
      </c>
      <c r="C84" s="64">
        <v>7</v>
      </c>
      <c r="D84" s="64">
        <v>11</v>
      </c>
      <c r="E84" s="42">
        <v>-0.3125</v>
      </c>
      <c r="F84" s="64" t="str">
        <f>IF(AND(RTO__33[[#This Row],[Month]]&gt;5,RTO__33[[#This Row],[Month]]&lt;10,RTO__33[[#This Row],[Day of Week]]&lt;=5,RTO__33[[#This Row],[Hour]]&gt;=15,RTO__33[[#This Row],[Hour]]&lt;=18),"ON","OFF")</f>
        <v>OFF</v>
      </c>
      <c r="G84"/>
      <c r="H84"/>
      <c r="I84"/>
    </row>
    <row r="85" spans="1:9" x14ac:dyDescent="0.25">
      <c r="A85" s="34">
        <v>45501</v>
      </c>
      <c r="B85" s="64">
        <v>7</v>
      </c>
      <c r="C85" s="64">
        <v>7</v>
      </c>
      <c r="D85" s="64">
        <v>12</v>
      </c>
      <c r="E85" s="42">
        <v>1.2103999999999999</v>
      </c>
      <c r="F85" s="64" t="str">
        <f>IF(AND(RTO__33[[#This Row],[Month]]&gt;5,RTO__33[[#This Row],[Month]]&lt;10,RTO__33[[#This Row],[Day of Week]]&lt;=5,RTO__33[[#This Row],[Hour]]&gt;=15,RTO__33[[#This Row],[Hour]]&lt;=18),"ON","OFF")</f>
        <v>OFF</v>
      </c>
      <c r="G85"/>
      <c r="H85"/>
      <c r="I85"/>
    </row>
    <row r="86" spans="1:9" x14ac:dyDescent="0.25">
      <c r="A86" s="34">
        <v>45501</v>
      </c>
      <c r="B86" s="64">
        <v>7</v>
      </c>
      <c r="C86" s="64">
        <v>7</v>
      </c>
      <c r="D86" s="64">
        <v>13</v>
      </c>
      <c r="E86" s="42">
        <v>3.2913000000000001</v>
      </c>
      <c r="F86" s="64" t="str">
        <f>IF(AND(RTO__33[[#This Row],[Month]]&gt;5,RTO__33[[#This Row],[Month]]&lt;10,RTO__33[[#This Row],[Day of Week]]&lt;=5,RTO__33[[#This Row],[Hour]]&gt;=15,RTO__33[[#This Row],[Hour]]&lt;=18),"ON","OFF")</f>
        <v>OFF</v>
      </c>
      <c r="G86"/>
      <c r="H86"/>
      <c r="I86"/>
    </row>
    <row r="87" spans="1:9" x14ac:dyDescent="0.25">
      <c r="A87" s="34">
        <v>45501</v>
      </c>
      <c r="B87" s="64">
        <v>7</v>
      </c>
      <c r="C87" s="64">
        <v>7</v>
      </c>
      <c r="D87" s="64">
        <v>14</v>
      </c>
      <c r="E87" s="42">
        <v>7.0838000000000001</v>
      </c>
      <c r="F87" s="64" t="str">
        <f>IF(AND(RTO__33[[#This Row],[Month]]&gt;5,RTO__33[[#This Row],[Month]]&lt;10,RTO__33[[#This Row],[Day of Week]]&lt;=5,RTO__33[[#This Row],[Hour]]&gt;=15,RTO__33[[#This Row],[Hour]]&lt;=18),"ON","OFF")</f>
        <v>OFF</v>
      </c>
      <c r="G87"/>
      <c r="H87"/>
      <c r="I87"/>
    </row>
    <row r="88" spans="1:9" x14ac:dyDescent="0.25">
      <c r="A88" s="34">
        <v>45501</v>
      </c>
      <c r="B88" s="64">
        <v>7</v>
      </c>
      <c r="C88" s="64">
        <v>7</v>
      </c>
      <c r="D88" s="64">
        <v>15</v>
      </c>
      <c r="E88" s="42">
        <v>12.148</v>
      </c>
      <c r="F88" s="64" t="str">
        <f>IF(AND(RTO__33[[#This Row],[Month]]&gt;5,RTO__33[[#This Row],[Month]]&lt;10,RTO__33[[#This Row],[Day of Week]]&lt;=5,RTO__33[[#This Row],[Hour]]&gt;=15,RTO__33[[#This Row],[Hour]]&lt;=18),"ON","OFF")</f>
        <v>OFF</v>
      </c>
      <c r="G88"/>
      <c r="H88"/>
      <c r="I88"/>
    </row>
    <row r="89" spans="1:9" x14ac:dyDescent="0.25">
      <c r="A89" s="34">
        <v>45501</v>
      </c>
      <c r="B89" s="64">
        <v>7</v>
      </c>
      <c r="C89" s="64">
        <v>7</v>
      </c>
      <c r="D89" s="64">
        <v>16</v>
      </c>
      <c r="E89" s="42">
        <v>15.535</v>
      </c>
      <c r="F89" s="64" t="str">
        <f>IF(AND(RTO__33[[#This Row],[Month]]&gt;5,RTO__33[[#This Row],[Month]]&lt;10,RTO__33[[#This Row],[Day of Week]]&lt;=5,RTO__33[[#This Row],[Hour]]&gt;=15,RTO__33[[#This Row],[Hour]]&lt;=18),"ON","OFF")</f>
        <v>OFF</v>
      </c>
      <c r="G89"/>
      <c r="H89"/>
      <c r="I89"/>
    </row>
    <row r="90" spans="1:9" x14ac:dyDescent="0.25">
      <c r="A90" s="34">
        <v>45501</v>
      </c>
      <c r="B90" s="64">
        <v>7</v>
      </c>
      <c r="C90" s="64">
        <v>7</v>
      </c>
      <c r="D90" s="64">
        <v>17</v>
      </c>
      <c r="E90" s="42">
        <v>257.3159</v>
      </c>
      <c r="F90" s="64" t="str">
        <f>IF(AND(RTO__33[[#This Row],[Month]]&gt;5,RTO__33[[#This Row],[Month]]&lt;10,RTO__33[[#This Row],[Day of Week]]&lt;=5,RTO__33[[#This Row],[Hour]]&gt;=15,RTO__33[[#This Row],[Hour]]&lt;=18),"ON","OFF")</f>
        <v>OFF</v>
      </c>
      <c r="G90"/>
      <c r="H90"/>
      <c r="I90"/>
    </row>
    <row r="91" spans="1:9" x14ac:dyDescent="0.25">
      <c r="A91" s="34">
        <v>45501</v>
      </c>
      <c r="B91" s="64">
        <v>7</v>
      </c>
      <c r="C91" s="64">
        <v>7</v>
      </c>
      <c r="D91" s="64">
        <v>18</v>
      </c>
      <c r="E91" s="42">
        <v>31.9923</v>
      </c>
      <c r="F91" s="64" t="str">
        <f>IF(AND(RTO__33[[#This Row],[Month]]&gt;5,RTO__33[[#This Row],[Month]]&lt;10,RTO__33[[#This Row],[Day of Week]]&lt;=5,RTO__33[[#This Row],[Hour]]&gt;=15,RTO__33[[#This Row],[Hour]]&lt;=18),"ON","OFF")</f>
        <v>OFF</v>
      </c>
      <c r="G91"/>
      <c r="H91"/>
      <c r="I91"/>
    </row>
    <row r="92" spans="1:9" x14ac:dyDescent="0.25">
      <c r="A92" s="34">
        <v>45501</v>
      </c>
      <c r="B92" s="64">
        <v>7</v>
      </c>
      <c r="C92" s="64">
        <v>7</v>
      </c>
      <c r="D92" s="64">
        <v>19</v>
      </c>
      <c r="E92" s="42">
        <v>33.523899999999998</v>
      </c>
      <c r="F92" s="64" t="str">
        <f>IF(AND(RTO__33[[#This Row],[Month]]&gt;5,RTO__33[[#This Row],[Month]]&lt;10,RTO__33[[#This Row],[Day of Week]]&lt;=5,RTO__33[[#This Row],[Hour]]&gt;=15,RTO__33[[#This Row],[Hour]]&lt;=18),"ON","OFF")</f>
        <v>OFF</v>
      </c>
      <c r="G92"/>
      <c r="H92"/>
      <c r="I92"/>
    </row>
    <row r="93" spans="1:9" x14ac:dyDescent="0.25">
      <c r="A93" s="34">
        <v>45501</v>
      </c>
      <c r="B93" s="64">
        <v>7</v>
      </c>
      <c r="C93" s="64">
        <v>7</v>
      </c>
      <c r="D93" s="64">
        <v>20</v>
      </c>
      <c r="E93" s="42">
        <v>7.0374999999999996</v>
      </c>
      <c r="F93" s="64" t="str">
        <f>IF(AND(RTO__33[[#This Row],[Month]]&gt;5,RTO__33[[#This Row],[Month]]&lt;10,RTO__33[[#This Row],[Day of Week]]&lt;=5,RTO__33[[#This Row],[Hour]]&gt;=15,RTO__33[[#This Row],[Hour]]&lt;=18),"ON","OFF")</f>
        <v>OFF</v>
      </c>
      <c r="G93"/>
      <c r="H93"/>
      <c r="I93"/>
    </row>
    <row r="94" spans="1:9" x14ac:dyDescent="0.25">
      <c r="A94" s="34">
        <v>45501</v>
      </c>
      <c r="B94" s="64">
        <v>7</v>
      </c>
      <c r="C94" s="64">
        <v>7</v>
      </c>
      <c r="D94" s="64">
        <v>21</v>
      </c>
      <c r="E94" s="42">
        <v>6.9250999999999996</v>
      </c>
      <c r="F94" s="64" t="str">
        <f>IF(AND(RTO__33[[#This Row],[Month]]&gt;5,RTO__33[[#This Row],[Month]]&lt;10,RTO__33[[#This Row],[Day of Week]]&lt;=5,RTO__33[[#This Row],[Hour]]&gt;=15,RTO__33[[#This Row],[Hour]]&lt;=18),"ON","OFF")</f>
        <v>OFF</v>
      </c>
      <c r="G94"/>
      <c r="H94"/>
      <c r="I94"/>
    </row>
    <row r="95" spans="1:9" x14ac:dyDescent="0.25">
      <c r="A95" s="34">
        <v>45501</v>
      </c>
      <c r="B95" s="64">
        <v>7</v>
      </c>
      <c r="C95" s="64">
        <v>7</v>
      </c>
      <c r="D95" s="64">
        <v>22</v>
      </c>
      <c r="E95" s="42">
        <v>9.0083000000000002</v>
      </c>
      <c r="F95" s="64" t="str">
        <f>IF(AND(RTO__33[[#This Row],[Month]]&gt;5,RTO__33[[#This Row],[Month]]&lt;10,RTO__33[[#This Row],[Day of Week]]&lt;=5,RTO__33[[#This Row],[Hour]]&gt;=15,RTO__33[[#This Row],[Hour]]&lt;=18),"ON","OFF")</f>
        <v>OFF</v>
      </c>
      <c r="G95"/>
      <c r="H95"/>
      <c r="I95"/>
    </row>
    <row r="96" spans="1:9" x14ac:dyDescent="0.25">
      <c r="A96" s="34">
        <v>45501</v>
      </c>
      <c r="B96" s="64">
        <v>7</v>
      </c>
      <c r="C96" s="64">
        <v>7</v>
      </c>
      <c r="D96" s="64">
        <v>23</v>
      </c>
      <c r="E96" s="42">
        <v>11.010999999999999</v>
      </c>
      <c r="F96" s="64" t="str">
        <f>IF(AND(RTO__33[[#This Row],[Month]]&gt;5,RTO__33[[#This Row],[Month]]&lt;10,RTO__33[[#This Row],[Day of Week]]&lt;=5,RTO__33[[#This Row],[Hour]]&gt;=15,RTO__33[[#This Row],[Hour]]&lt;=18),"ON","OFF")</f>
        <v>OFF</v>
      </c>
      <c r="G96"/>
      <c r="H96"/>
      <c r="I96"/>
    </row>
    <row r="97" spans="1:9" x14ac:dyDescent="0.25">
      <c r="A97" s="34">
        <v>45501</v>
      </c>
      <c r="B97" s="64">
        <v>7</v>
      </c>
      <c r="C97" s="64">
        <v>7</v>
      </c>
      <c r="D97" s="64">
        <v>24</v>
      </c>
      <c r="E97" s="42">
        <v>9.0228999999999999</v>
      </c>
      <c r="F97" s="64" t="str">
        <f>IF(AND(RTO__33[[#This Row],[Month]]&gt;5,RTO__33[[#This Row],[Month]]&lt;10,RTO__33[[#This Row],[Day of Week]]&lt;=5,RTO__33[[#This Row],[Hour]]&gt;=15,RTO__33[[#This Row],[Hour]]&lt;=18),"ON","OFF")</f>
        <v>OFF</v>
      </c>
      <c r="G97"/>
      <c r="H97"/>
      <c r="I97"/>
    </row>
    <row r="98" spans="1:9" x14ac:dyDescent="0.25">
      <c r="A98" s="34">
        <v>45502</v>
      </c>
      <c r="B98" s="64">
        <v>7</v>
      </c>
      <c r="C98" s="64">
        <v>1</v>
      </c>
      <c r="D98" s="64">
        <v>1</v>
      </c>
      <c r="E98" s="42">
        <v>9.3157999999999994</v>
      </c>
      <c r="F98" s="64" t="str">
        <f>IF(AND(RTO__33[[#This Row],[Month]]&gt;5,RTO__33[[#This Row],[Month]]&lt;10,RTO__33[[#This Row],[Day of Week]]&lt;=5,RTO__33[[#This Row],[Hour]]&gt;=15,RTO__33[[#This Row],[Hour]]&lt;=18),"ON","OFF")</f>
        <v>OFF</v>
      </c>
      <c r="G98"/>
      <c r="H98"/>
      <c r="I98"/>
    </row>
    <row r="99" spans="1:9" x14ac:dyDescent="0.25">
      <c r="A99" s="34">
        <v>45502</v>
      </c>
      <c r="B99" s="64">
        <v>7</v>
      </c>
      <c r="C99" s="64">
        <v>1</v>
      </c>
      <c r="D99" s="64">
        <v>2</v>
      </c>
      <c r="E99" s="42">
        <v>9.3827999999999996</v>
      </c>
      <c r="F99" s="64" t="str">
        <f>IF(AND(RTO__33[[#This Row],[Month]]&gt;5,RTO__33[[#This Row],[Month]]&lt;10,RTO__33[[#This Row],[Day of Week]]&lt;=5,RTO__33[[#This Row],[Hour]]&gt;=15,RTO__33[[#This Row],[Hour]]&lt;=18),"ON","OFF")</f>
        <v>OFF</v>
      </c>
      <c r="G99"/>
      <c r="H99"/>
      <c r="I99"/>
    </row>
    <row r="100" spans="1:9" x14ac:dyDescent="0.25">
      <c r="A100" s="34">
        <v>45502</v>
      </c>
      <c r="B100" s="64">
        <v>7</v>
      </c>
      <c r="C100" s="64">
        <v>1</v>
      </c>
      <c r="D100" s="64">
        <v>3</v>
      </c>
      <c r="E100" s="42">
        <v>9.2449999999999992</v>
      </c>
      <c r="F100" s="64" t="str">
        <f>IF(AND(RTO__33[[#This Row],[Month]]&gt;5,RTO__33[[#This Row],[Month]]&lt;10,RTO__33[[#This Row],[Day of Week]]&lt;=5,RTO__33[[#This Row],[Hour]]&gt;=15,RTO__33[[#This Row],[Hour]]&lt;=18),"ON","OFF")</f>
        <v>OFF</v>
      </c>
      <c r="G100"/>
      <c r="H100"/>
      <c r="I100"/>
    </row>
    <row r="101" spans="1:9" x14ac:dyDescent="0.25">
      <c r="A101" s="34">
        <v>45502</v>
      </c>
      <c r="B101" s="64">
        <v>7</v>
      </c>
      <c r="C101" s="64">
        <v>1</v>
      </c>
      <c r="D101" s="64">
        <v>4</v>
      </c>
      <c r="E101" s="42">
        <v>9.2288999999999994</v>
      </c>
      <c r="F101" s="64" t="str">
        <f>IF(AND(RTO__33[[#This Row],[Month]]&gt;5,RTO__33[[#This Row],[Month]]&lt;10,RTO__33[[#This Row],[Day of Week]]&lt;=5,RTO__33[[#This Row],[Hour]]&gt;=15,RTO__33[[#This Row],[Hour]]&lt;=18),"ON","OFF")</f>
        <v>OFF</v>
      </c>
      <c r="G101"/>
      <c r="H101"/>
      <c r="I101"/>
    </row>
    <row r="102" spans="1:9" x14ac:dyDescent="0.25">
      <c r="A102" s="34">
        <v>45502</v>
      </c>
      <c r="B102" s="64">
        <v>7</v>
      </c>
      <c r="C102" s="64">
        <v>1</v>
      </c>
      <c r="D102" s="64">
        <v>5</v>
      </c>
      <c r="E102" s="42">
        <v>10.9879</v>
      </c>
      <c r="F102" s="64" t="str">
        <f>IF(AND(RTO__33[[#This Row],[Month]]&gt;5,RTO__33[[#This Row],[Month]]&lt;10,RTO__33[[#This Row],[Day of Week]]&lt;=5,RTO__33[[#This Row],[Hour]]&gt;=15,RTO__33[[#This Row],[Hour]]&lt;=18),"ON","OFF")</f>
        <v>OFF</v>
      </c>
      <c r="G102"/>
      <c r="H102"/>
      <c r="I102"/>
    </row>
    <row r="103" spans="1:9" x14ac:dyDescent="0.25">
      <c r="A103" s="34">
        <v>45502</v>
      </c>
      <c r="B103" s="64">
        <v>7</v>
      </c>
      <c r="C103" s="64">
        <v>1</v>
      </c>
      <c r="D103" s="64">
        <v>6</v>
      </c>
      <c r="E103" s="42">
        <v>11.0487</v>
      </c>
      <c r="F103" s="64" t="str">
        <f>IF(AND(RTO__33[[#This Row],[Month]]&gt;5,RTO__33[[#This Row],[Month]]&lt;10,RTO__33[[#This Row],[Day of Week]]&lt;=5,RTO__33[[#This Row],[Hour]]&gt;=15,RTO__33[[#This Row],[Hour]]&lt;=18),"ON","OFF")</f>
        <v>OFF</v>
      </c>
      <c r="G103"/>
      <c r="H103"/>
      <c r="I103"/>
    </row>
    <row r="104" spans="1:9" x14ac:dyDescent="0.25">
      <c r="A104" s="34">
        <v>45502</v>
      </c>
      <c r="B104" s="64">
        <v>7</v>
      </c>
      <c r="C104" s="64">
        <v>1</v>
      </c>
      <c r="D104" s="64">
        <v>7</v>
      </c>
      <c r="E104" s="42">
        <v>10.0976</v>
      </c>
      <c r="F104" s="64" t="str">
        <f>IF(AND(RTO__33[[#This Row],[Month]]&gt;5,RTO__33[[#This Row],[Month]]&lt;10,RTO__33[[#This Row],[Day of Week]]&lt;=5,RTO__33[[#This Row],[Hour]]&gt;=15,RTO__33[[#This Row],[Hour]]&lt;=18),"ON","OFF")</f>
        <v>OFF</v>
      </c>
      <c r="G104"/>
      <c r="H104"/>
      <c r="I104"/>
    </row>
    <row r="105" spans="1:9" x14ac:dyDescent="0.25">
      <c r="A105" s="34">
        <v>45502</v>
      </c>
      <c r="B105" s="64">
        <v>7</v>
      </c>
      <c r="C105" s="64">
        <v>1</v>
      </c>
      <c r="D105" s="64">
        <v>8</v>
      </c>
      <c r="E105" s="42">
        <v>7.5669000000000004</v>
      </c>
      <c r="F105" s="64" t="str">
        <f>IF(AND(RTO__33[[#This Row],[Month]]&gt;5,RTO__33[[#This Row],[Month]]&lt;10,RTO__33[[#This Row],[Day of Week]]&lt;=5,RTO__33[[#This Row],[Hour]]&gt;=15,RTO__33[[#This Row],[Hour]]&lt;=18),"ON","OFF")</f>
        <v>OFF</v>
      </c>
      <c r="G105"/>
      <c r="H105"/>
      <c r="I105"/>
    </row>
    <row r="106" spans="1:9" x14ac:dyDescent="0.25">
      <c r="A106" s="34">
        <v>45502</v>
      </c>
      <c r="B106" s="64">
        <v>7</v>
      </c>
      <c r="C106" s="64">
        <v>1</v>
      </c>
      <c r="D106" s="64">
        <v>9</v>
      </c>
      <c r="E106" s="42">
        <v>8.9510000000000005</v>
      </c>
      <c r="F106" s="64" t="str">
        <f>IF(AND(RTO__33[[#This Row],[Month]]&gt;5,RTO__33[[#This Row],[Month]]&lt;10,RTO__33[[#This Row],[Day of Week]]&lt;=5,RTO__33[[#This Row],[Hour]]&gt;=15,RTO__33[[#This Row],[Hour]]&lt;=18),"ON","OFF")</f>
        <v>OFF</v>
      </c>
      <c r="G106"/>
      <c r="H106"/>
      <c r="I106"/>
    </row>
    <row r="107" spans="1:9" x14ac:dyDescent="0.25">
      <c r="A107" s="34">
        <v>45502</v>
      </c>
      <c r="B107" s="64">
        <v>7</v>
      </c>
      <c r="C107" s="64">
        <v>1</v>
      </c>
      <c r="D107" s="64">
        <v>10</v>
      </c>
      <c r="E107" s="42">
        <v>10.0365</v>
      </c>
      <c r="F107" s="64" t="str">
        <f>IF(AND(RTO__33[[#This Row],[Month]]&gt;5,RTO__33[[#This Row],[Month]]&lt;10,RTO__33[[#This Row],[Day of Week]]&lt;=5,RTO__33[[#This Row],[Hour]]&gt;=15,RTO__33[[#This Row],[Hour]]&lt;=18),"ON","OFF")</f>
        <v>OFF</v>
      </c>
      <c r="G107"/>
      <c r="H107"/>
      <c r="I107"/>
    </row>
    <row r="108" spans="1:9" x14ac:dyDescent="0.25">
      <c r="A108" s="34">
        <v>45502</v>
      </c>
      <c r="B108" s="64">
        <v>7</v>
      </c>
      <c r="C108" s="64">
        <v>1</v>
      </c>
      <c r="D108" s="64">
        <v>11</v>
      </c>
      <c r="E108" s="42">
        <v>13.830299999999999</v>
      </c>
      <c r="F108" s="64" t="str">
        <f>IF(AND(RTO__33[[#This Row],[Month]]&gt;5,RTO__33[[#This Row],[Month]]&lt;10,RTO__33[[#This Row],[Day of Week]]&lt;=5,RTO__33[[#This Row],[Hour]]&gt;=15,RTO__33[[#This Row],[Hour]]&lt;=18),"ON","OFF")</f>
        <v>OFF</v>
      </c>
      <c r="G108"/>
      <c r="H108"/>
      <c r="I108"/>
    </row>
    <row r="109" spans="1:9" x14ac:dyDescent="0.25">
      <c r="A109" s="34">
        <v>45502</v>
      </c>
      <c r="B109" s="64">
        <v>7</v>
      </c>
      <c r="C109" s="64">
        <v>1</v>
      </c>
      <c r="D109" s="64">
        <v>12</v>
      </c>
      <c r="E109" s="42">
        <v>18.591000000000001</v>
      </c>
      <c r="F109" s="64" t="str">
        <f>IF(AND(RTO__33[[#This Row],[Month]]&gt;5,RTO__33[[#This Row],[Month]]&lt;10,RTO__33[[#This Row],[Day of Week]]&lt;=5,RTO__33[[#This Row],[Hour]]&gt;=15,RTO__33[[#This Row],[Hour]]&lt;=18),"ON","OFF")</f>
        <v>OFF</v>
      </c>
      <c r="G109"/>
      <c r="H109"/>
      <c r="I109"/>
    </row>
    <row r="110" spans="1:9" x14ac:dyDescent="0.25">
      <c r="A110" s="34">
        <v>45502</v>
      </c>
      <c r="B110" s="64">
        <v>7</v>
      </c>
      <c r="C110" s="64">
        <v>1</v>
      </c>
      <c r="D110" s="64">
        <v>13</v>
      </c>
      <c r="E110" s="42">
        <v>285.58580000000001</v>
      </c>
      <c r="F110" s="64" t="str">
        <f>IF(AND(RTO__33[[#This Row],[Month]]&gt;5,RTO__33[[#This Row],[Month]]&lt;10,RTO__33[[#This Row],[Day of Week]]&lt;=5,RTO__33[[#This Row],[Hour]]&gt;=15,RTO__33[[#This Row],[Hour]]&lt;=18),"ON","OFF")</f>
        <v>OFF</v>
      </c>
      <c r="G110"/>
      <c r="H110"/>
      <c r="I110"/>
    </row>
    <row r="111" spans="1:9" x14ac:dyDescent="0.25">
      <c r="A111" s="34">
        <v>45502</v>
      </c>
      <c r="B111" s="64">
        <v>7</v>
      </c>
      <c r="C111" s="64">
        <v>1</v>
      </c>
      <c r="D111" s="64">
        <v>14</v>
      </c>
      <c r="E111" s="42">
        <v>25.419699999999999</v>
      </c>
      <c r="F111" s="64" t="str">
        <f>IF(AND(RTO__33[[#This Row],[Month]]&gt;5,RTO__33[[#This Row],[Month]]&lt;10,RTO__33[[#This Row],[Day of Week]]&lt;=5,RTO__33[[#This Row],[Hour]]&gt;=15,RTO__33[[#This Row],[Hour]]&lt;=18),"ON","OFF")</f>
        <v>OFF</v>
      </c>
      <c r="G111"/>
      <c r="H111"/>
      <c r="I111"/>
    </row>
    <row r="112" spans="1:9" x14ac:dyDescent="0.25">
      <c r="A112" s="34">
        <v>45502</v>
      </c>
      <c r="B112" s="64">
        <v>7</v>
      </c>
      <c r="C112" s="64">
        <v>1</v>
      </c>
      <c r="D112" s="64">
        <v>15</v>
      </c>
      <c r="E112" s="42">
        <v>28.7531</v>
      </c>
      <c r="F112" s="64" t="str">
        <f>IF(AND(RTO__33[[#This Row],[Month]]&gt;5,RTO__33[[#This Row],[Month]]&lt;10,RTO__33[[#This Row],[Day of Week]]&lt;=5,RTO__33[[#This Row],[Hour]]&gt;=15,RTO__33[[#This Row],[Hour]]&lt;=18),"ON","OFF")</f>
        <v>ON</v>
      </c>
      <c r="G112"/>
      <c r="H112"/>
      <c r="I112"/>
    </row>
    <row r="113" spans="1:9" x14ac:dyDescent="0.25">
      <c r="A113" s="34">
        <v>45502</v>
      </c>
      <c r="B113" s="64">
        <v>7</v>
      </c>
      <c r="C113" s="64">
        <v>1</v>
      </c>
      <c r="D113" s="64">
        <v>16</v>
      </c>
      <c r="E113" s="42">
        <v>34.33</v>
      </c>
      <c r="F113" s="64" t="str">
        <f>IF(AND(RTO__33[[#This Row],[Month]]&gt;5,RTO__33[[#This Row],[Month]]&lt;10,RTO__33[[#This Row],[Day of Week]]&lt;=5,RTO__33[[#This Row],[Hour]]&gt;=15,RTO__33[[#This Row],[Hour]]&lt;=18),"ON","OFF")</f>
        <v>ON</v>
      </c>
      <c r="G113"/>
      <c r="H113"/>
      <c r="I113"/>
    </row>
    <row r="114" spans="1:9" x14ac:dyDescent="0.25">
      <c r="A114" s="34">
        <v>45502</v>
      </c>
      <c r="B114" s="64">
        <v>7</v>
      </c>
      <c r="C114" s="64">
        <v>1</v>
      </c>
      <c r="D114" s="64">
        <v>17</v>
      </c>
      <c r="E114" s="42">
        <v>26.431799999999999</v>
      </c>
      <c r="F114" s="64" t="str">
        <f>IF(AND(RTO__33[[#This Row],[Month]]&gt;5,RTO__33[[#This Row],[Month]]&lt;10,RTO__33[[#This Row],[Day of Week]]&lt;=5,RTO__33[[#This Row],[Hour]]&gt;=15,RTO__33[[#This Row],[Hour]]&lt;=18),"ON","OFF")</f>
        <v>ON</v>
      </c>
      <c r="G114"/>
      <c r="H114"/>
      <c r="I114"/>
    </row>
    <row r="115" spans="1:9" x14ac:dyDescent="0.25">
      <c r="A115" s="34">
        <v>45502</v>
      </c>
      <c r="B115" s="64">
        <v>7</v>
      </c>
      <c r="C115" s="64">
        <v>1</v>
      </c>
      <c r="D115" s="64">
        <v>18</v>
      </c>
      <c r="E115" s="42">
        <v>34.705100000000002</v>
      </c>
      <c r="F115" s="64" t="str">
        <f>IF(AND(RTO__33[[#This Row],[Month]]&gt;5,RTO__33[[#This Row],[Month]]&lt;10,RTO__33[[#This Row],[Day of Week]]&lt;=5,RTO__33[[#This Row],[Hour]]&gt;=15,RTO__33[[#This Row],[Hour]]&lt;=18),"ON","OFF")</f>
        <v>ON</v>
      </c>
      <c r="G115"/>
      <c r="H115"/>
      <c r="I115"/>
    </row>
    <row r="116" spans="1:9" x14ac:dyDescent="0.25">
      <c r="A116" s="34">
        <v>45502</v>
      </c>
      <c r="B116" s="64">
        <v>7</v>
      </c>
      <c r="C116" s="64">
        <v>1</v>
      </c>
      <c r="D116" s="64">
        <v>19</v>
      </c>
      <c r="E116" s="42">
        <v>44.754600000000003</v>
      </c>
      <c r="F116" s="64" t="str">
        <f>IF(AND(RTO__33[[#This Row],[Month]]&gt;5,RTO__33[[#This Row],[Month]]&lt;10,RTO__33[[#This Row],[Day of Week]]&lt;=5,RTO__33[[#This Row],[Hour]]&gt;=15,RTO__33[[#This Row],[Hour]]&lt;=18),"ON","OFF")</f>
        <v>OFF</v>
      </c>
      <c r="G116"/>
      <c r="H116"/>
      <c r="I116"/>
    </row>
    <row r="117" spans="1:9" x14ac:dyDescent="0.25">
      <c r="A117" s="34">
        <v>45502</v>
      </c>
      <c r="B117" s="64">
        <v>7</v>
      </c>
      <c r="C117" s="64">
        <v>1</v>
      </c>
      <c r="D117" s="64">
        <v>20</v>
      </c>
      <c r="E117" s="42">
        <v>49.344799999999999</v>
      </c>
      <c r="F117" s="64" t="str">
        <f>IF(AND(RTO__33[[#This Row],[Month]]&gt;5,RTO__33[[#This Row],[Month]]&lt;10,RTO__33[[#This Row],[Day of Week]]&lt;=5,RTO__33[[#This Row],[Hour]]&gt;=15,RTO__33[[#This Row],[Hour]]&lt;=18),"ON","OFF")</f>
        <v>OFF</v>
      </c>
      <c r="G117"/>
      <c r="H117"/>
      <c r="I117"/>
    </row>
    <row r="118" spans="1:9" x14ac:dyDescent="0.25">
      <c r="A118" s="34">
        <v>45502</v>
      </c>
      <c r="B118" s="64">
        <v>7</v>
      </c>
      <c r="C118" s="64">
        <v>1</v>
      </c>
      <c r="D118" s="64">
        <v>21</v>
      </c>
      <c r="E118" s="42">
        <v>43.213099999999997</v>
      </c>
      <c r="F118" s="64" t="str">
        <f>IF(AND(RTO__33[[#This Row],[Month]]&gt;5,RTO__33[[#This Row],[Month]]&lt;10,RTO__33[[#This Row],[Day of Week]]&lt;=5,RTO__33[[#This Row],[Hour]]&gt;=15,RTO__33[[#This Row],[Hour]]&lt;=18),"ON","OFF")</f>
        <v>OFF</v>
      </c>
      <c r="G118"/>
      <c r="H118"/>
      <c r="I118"/>
    </row>
    <row r="119" spans="1:9" x14ac:dyDescent="0.25">
      <c r="A119" s="34">
        <v>45502</v>
      </c>
      <c r="B119" s="64">
        <v>7</v>
      </c>
      <c r="C119" s="64">
        <v>1</v>
      </c>
      <c r="D119" s="64">
        <v>22</v>
      </c>
      <c r="E119" s="42">
        <v>30.467700000000001</v>
      </c>
      <c r="F119" s="64" t="str">
        <f>IF(AND(RTO__33[[#This Row],[Month]]&gt;5,RTO__33[[#This Row],[Month]]&lt;10,RTO__33[[#This Row],[Day of Week]]&lt;=5,RTO__33[[#This Row],[Hour]]&gt;=15,RTO__33[[#This Row],[Hour]]&lt;=18),"ON","OFF")</f>
        <v>OFF</v>
      </c>
      <c r="G119"/>
      <c r="H119"/>
      <c r="I119"/>
    </row>
    <row r="120" spans="1:9" x14ac:dyDescent="0.25">
      <c r="A120" s="34">
        <v>45502</v>
      </c>
      <c r="B120" s="64">
        <v>7</v>
      </c>
      <c r="C120" s="64">
        <v>1</v>
      </c>
      <c r="D120" s="64">
        <v>23</v>
      </c>
      <c r="E120" s="42">
        <v>29.393999999999998</v>
      </c>
      <c r="F120" s="64" t="str">
        <f>IF(AND(RTO__33[[#This Row],[Month]]&gt;5,RTO__33[[#This Row],[Month]]&lt;10,RTO__33[[#This Row],[Day of Week]]&lt;=5,RTO__33[[#This Row],[Hour]]&gt;=15,RTO__33[[#This Row],[Hour]]&lt;=18),"ON","OFF")</f>
        <v>OFF</v>
      </c>
      <c r="G120"/>
      <c r="H120"/>
      <c r="I120"/>
    </row>
    <row r="121" spans="1:9" x14ac:dyDescent="0.25">
      <c r="A121" s="34">
        <v>45502</v>
      </c>
      <c r="B121" s="64">
        <v>7</v>
      </c>
      <c r="C121" s="64">
        <v>1</v>
      </c>
      <c r="D121" s="64">
        <v>24</v>
      </c>
      <c r="E121" s="42">
        <v>18.361000000000001</v>
      </c>
      <c r="F121" s="64" t="str">
        <f>IF(AND(RTO__33[[#This Row],[Month]]&gt;5,RTO__33[[#This Row],[Month]]&lt;10,RTO__33[[#This Row],[Day of Week]]&lt;=5,RTO__33[[#This Row],[Hour]]&gt;=15,RTO__33[[#This Row],[Hour]]&lt;=18),"ON","OFF")</f>
        <v>OFF</v>
      </c>
      <c r="G121"/>
      <c r="H121"/>
      <c r="I121"/>
    </row>
    <row r="122" spans="1:9" x14ac:dyDescent="0.25">
      <c r="A122" s="34">
        <v>45503</v>
      </c>
      <c r="B122" s="64">
        <v>7</v>
      </c>
      <c r="C122" s="64">
        <v>2</v>
      </c>
      <c r="D122" s="64">
        <v>1</v>
      </c>
      <c r="E122" s="42">
        <v>27.236799999999999</v>
      </c>
      <c r="F122" s="64" t="str">
        <f>IF(AND(RTO__33[[#This Row],[Month]]&gt;5,RTO__33[[#This Row],[Month]]&lt;10,RTO__33[[#This Row],[Day of Week]]&lt;=5,RTO__33[[#This Row],[Hour]]&gt;=15,RTO__33[[#This Row],[Hour]]&lt;=18),"ON","OFF")</f>
        <v>OFF</v>
      </c>
      <c r="G122"/>
      <c r="H122"/>
      <c r="I122"/>
    </row>
    <row r="123" spans="1:9" x14ac:dyDescent="0.25">
      <c r="A123" s="34">
        <v>45503</v>
      </c>
      <c r="B123" s="64">
        <v>7</v>
      </c>
      <c r="C123" s="64">
        <v>2</v>
      </c>
      <c r="D123" s="64">
        <v>2</v>
      </c>
      <c r="E123" s="42">
        <v>23.411100000000001</v>
      </c>
      <c r="F123" s="64" t="str">
        <f>IF(AND(RTO__33[[#This Row],[Month]]&gt;5,RTO__33[[#This Row],[Month]]&lt;10,RTO__33[[#This Row],[Day of Week]]&lt;=5,RTO__33[[#This Row],[Hour]]&gt;=15,RTO__33[[#This Row],[Hour]]&lt;=18),"ON","OFF")</f>
        <v>OFF</v>
      </c>
      <c r="G123"/>
      <c r="H123"/>
      <c r="I123"/>
    </row>
    <row r="124" spans="1:9" x14ac:dyDescent="0.25">
      <c r="A124" s="34">
        <v>45503</v>
      </c>
      <c r="B124" s="64">
        <v>7</v>
      </c>
      <c r="C124" s="64">
        <v>2</v>
      </c>
      <c r="D124" s="64">
        <v>3</v>
      </c>
      <c r="E124" s="42">
        <v>13.9565</v>
      </c>
      <c r="F124" s="64" t="str">
        <f>IF(AND(RTO__33[[#This Row],[Month]]&gt;5,RTO__33[[#This Row],[Month]]&lt;10,RTO__33[[#This Row],[Day of Week]]&lt;=5,RTO__33[[#This Row],[Hour]]&gt;=15,RTO__33[[#This Row],[Hour]]&lt;=18),"ON","OFF")</f>
        <v>OFF</v>
      </c>
      <c r="G124"/>
      <c r="H124"/>
      <c r="I124"/>
    </row>
    <row r="125" spans="1:9" x14ac:dyDescent="0.25">
      <c r="A125" s="34">
        <v>45503</v>
      </c>
      <c r="B125" s="64">
        <v>7</v>
      </c>
      <c r="C125" s="64">
        <v>2</v>
      </c>
      <c r="D125" s="64">
        <v>4</v>
      </c>
      <c r="E125" s="42">
        <v>19.490200000000002</v>
      </c>
      <c r="F125" s="64" t="str">
        <f>IF(AND(RTO__33[[#This Row],[Month]]&gt;5,RTO__33[[#This Row],[Month]]&lt;10,RTO__33[[#This Row],[Day of Week]]&lt;=5,RTO__33[[#This Row],[Hour]]&gt;=15,RTO__33[[#This Row],[Hour]]&lt;=18),"ON","OFF")</f>
        <v>OFF</v>
      </c>
      <c r="G125"/>
      <c r="H125"/>
      <c r="I125"/>
    </row>
    <row r="126" spans="1:9" x14ac:dyDescent="0.25">
      <c r="A126" s="34">
        <v>45503</v>
      </c>
      <c r="B126" s="64">
        <v>7</v>
      </c>
      <c r="C126" s="64">
        <v>2</v>
      </c>
      <c r="D126" s="64">
        <v>5</v>
      </c>
      <c r="E126" s="42">
        <v>23.1982</v>
      </c>
      <c r="F126" s="64" t="str">
        <f>IF(AND(RTO__33[[#This Row],[Month]]&gt;5,RTO__33[[#This Row],[Month]]&lt;10,RTO__33[[#This Row],[Day of Week]]&lt;=5,RTO__33[[#This Row],[Hour]]&gt;=15,RTO__33[[#This Row],[Hour]]&lt;=18),"ON","OFF")</f>
        <v>OFF</v>
      </c>
      <c r="G126"/>
      <c r="H126"/>
      <c r="I126"/>
    </row>
    <row r="127" spans="1:9" x14ac:dyDescent="0.25">
      <c r="A127" s="34">
        <v>45503</v>
      </c>
      <c r="B127" s="64">
        <v>7</v>
      </c>
      <c r="C127" s="64">
        <v>2</v>
      </c>
      <c r="D127" s="64">
        <v>6</v>
      </c>
      <c r="E127" s="42">
        <v>33.543999999999997</v>
      </c>
      <c r="F127" s="64" t="str">
        <f>IF(AND(RTO__33[[#This Row],[Month]]&gt;5,RTO__33[[#This Row],[Month]]&lt;10,RTO__33[[#This Row],[Day of Week]]&lt;=5,RTO__33[[#This Row],[Hour]]&gt;=15,RTO__33[[#This Row],[Hour]]&lt;=18),"ON","OFF")</f>
        <v>OFF</v>
      </c>
      <c r="G127"/>
      <c r="H127"/>
      <c r="I127"/>
    </row>
    <row r="128" spans="1:9" x14ac:dyDescent="0.25">
      <c r="A128" s="34">
        <v>45503</v>
      </c>
      <c r="B128" s="64">
        <v>7</v>
      </c>
      <c r="C128" s="64">
        <v>2</v>
      </c>
      <c r="D128" s="64">
        <v>7</v>
      </c>
      <c r="E128" s="42">
        <v>16.103200000000001</v>
      </c>
      <c r="F128" s="64" t="str">
        <f>IF(AND(RTO__33[[#This Row],[Month]]&gt;5,RTO__33[[#This Row],[Month]]&lt;10,RTO__33[[#This Row],[Day of Week]]&lt;=5,RTO__33[[#This Row],[Hour]]&gt;=15,RTO__33[[#This Row],[Hour]]&lt;=18),"ON","OFF")</f>
        <v>OFF</v>
      </c>
      <c r="G128"/>
      <c r="H128"/>
      <c r="I128"/>
    </row>
    <row r="129" spans="1:9" x14ac:dyDescent="0.25">
      <c r="A129" s="34">
        <v>45503</v>
      </c>
      <c r="B129" s="64">
        <v>7</v>
      </c>
      <c r="C129" s="64">
        <v>2</v>
      </c>
      <c r="D129" s="64">
        <v>8</v>
      </c>
      <c r="E129" s="42">
        <v>22.563400000000001</v>
      </c>
      <c r="F129" s="64" t="str">
        <f>IF(AND(RTO__33[[#This Row],[Month]]&gt;5,RTO__33[[#This Row],[Month]]&lt;10,RTO__33[[#This Row],[Day of Week]]&lt;=5,RTO__33[[#This Row],[Hour]]&gt;=15,RTO__33[[#This Row],[Hour]]&lt;=18),"ON","OFF")</f>
        <v>OFF</v>
      </c>
      <c r="G129"/>
      <c r="H129"/>
      <c r="I129"/>
    </row>
    <row r="130" spans="1:9" x14ac:dyDescent="0.25">
      <c r="A130" s="34">
        <v>45503</v>
      </c>
      <c r="B130" s="64">
        <v>7</v>
      </c>
      <c r="C130" s="64">
        <v>2</v>
      </c>
      <c r="D130" s="64">
        <v>9</v>
      </c>
      <c r="E130" s="42">
        <v>20.854199999999999</v>
      </c>
      <c r="F130" s="64" t="str">
        <f>IF(AND(RTO__33[[#This Row],[Month]]&gt;5,RTO__33[[#This Row],[Month]]&lt;10,RTO__33[[#This Row],[Day of Week]]&lt;=5,RTO__33[[#This Row],[Hour]]&gt;=15,RTO__33[[#This Row],[Hour]]&lt;=18),"ON","OFF")</f>
        <v>OFF</v>
      </c>
      <c r="G130"/>
      <c r="H130"/>
      <c r="I130"/>
    </row>
    <row r="131" spans="1:9" x14ac:dyDescent="0.25">
      <c r="A131" s="34">
        <v>45503</v>
      </c>
      <c r="B131" s="64">
        <v>7</v>
      </c>
      <c r="C131" s="64">
        <v>2</v>
      </c>
      <c r="D131" s="64">
        <v>10</v>
      </c>
      <c r="E131" s="42">
        <v>16.993200000000002</v>
      </c>
      <c r="F131" s="64" t="str">
        <f>IF(AND(RTO__33[[#This Row],[Month]]&gt;5,RTO__33[[#This Row],[Month]]&lt;10,RTO__33[[#This Row],[Day of Week]]&lt;=5,RTO__33[[#This Row],[Hour]]&gt;=15,RTO__33[[#This Row],[Hour]]&lt;=18),"ON","OFF")</f>
        <v>OFF</v>
      </c>
      <c r="G131"/>
      <c r="H131"/>
      <c r="I131"/>
    </row>
    <row r="132" spans="1:9" x14ac:dyDescent="0.25">
      <c r="A132" s="34">
        <v>45503</v>
      </c>
      <c r="B132" s="64">
        <v>7</v>
      </c>
      <c r="C132" s="64">
        <v>2</v>
      </c>
      <c r="D132" s="64">
        <v>11</v>
      </c>
      <c r="E132" s="42">
        <v>19.1112</v>
      </c>
      <c r="F132" s="64" t="str">
        <f>IF(AND(RTO__33[[#This Row],[Month]]&gt;5,RTO__33[[#This Row],[Month]]&lt;10,RTO__33[[#This Row],[Day of Week]]&lt;=5,RTO__33[[#This Row],[Hour]]&gt;=15,RTO__33[[#This Row],[Hour]]&lt;=18),"ON","OFF")</f>
        <v>OFF</v>
      </c>
      <c r="G132"/>
      <c r="H132"/>
      <c r="I132"/>
    </row>
    <row r="133" spans="1:9" x14ac:dyDescent="0.25">
      <c r="A133" s="34">
        <v>45503</v>
      </c>
      <c r="B133" s="64">
        <v>7</v>
      </c>
      <c r="C133" s="64">
        <v>2</v>
      </c>
      <c r="D133" s="64">
        <v>12</v>
      </c>
      <c r="E133" s="42">
        <v>25.047499999999999</v>
      </c>
      <c r="F133" s="64" t="str">
        <f>IF(AND(RTO__33[[#This Row],[Month]]&gt;5,RTO__33[[#This Row],[Month]]&lt;10,RTO__33[[#This Row],[Day of Week]]&lt;=5,RTO__33[[#This Row],[Hour]]&gt;=15,RTO__33[[#This Row],[Hour]]&lt;=18),"ON","OFF")</f>
        <v>OFF</v>
      </c>
      <c r="G133"/>
      <c r="H133"/>
      <c r="I133"/>
    </row>
    <row r="134" spans="1:9" x14ac:dyDescent="0.25">
      <c r="A134" s="34">
        <v>45503</v>
      </c>
      <c r="B134" s="64">
        <v>7</v>
      </c>
      <c r="C134" s="64">
        <v>2</v>
      </c>
      <c r="D134" s="64">
        <v>13</v>
      </c>
      <c r="E134" s="42">
        <v>24.966200000000001</v>
      </c>
      <c r="F134" s="64" t="str">
        <f>IF(AND(RTO__33[[#This Row],[Month]]&gt;5,RTO__33[[#This Row],[Month]]&lt;10,RTO__33[[#This Row],[Day of Week]]&lt;=5,RTO__33[[#This Row],[Hour]]&gt;=15,RTO__33[[#This Row],[Hour]]&lt;=18),"ON","OFF")</f>
        <v>OFF</v>
      </c>
      <c r="G134"/>
      <c r="H134"/>
      <c r="I134"/>
    </row>
    <row r="135" spans="1:9" x14ac:dyDescent="0.25">
      <c r="A135" s="34">
        <v>45503</v>
      </c>
      <c r="B135" s="64">
        <v>7</v>
      </c>
      <c r="C135" s="64">
        <v>2</v>
      </c>
      <c r="D135" s="64">
        <v>14</v>
      </c>
      <c r="E135" s="42">
        <v>402.45409999999998</v>
      </c>
      <c r="F135" s="64" t="str">
        <f>IF(AND(RTO__33[[#This Row],[Month]]&gt;5,RTO__33[[#This Row],[Month]]&lt;10,RTO__33[[#This Row],[Day of Week]]&lt;=5,RTO__33[[#This Row],[Hour]]&gt;=15,RTO__33[[#This Row],[Hour]]&lt;=18),"ON","OFF")</f>
        <v>OFF</v>
      </c>
      <c r="G135"/>
      <c r="H135"/>
      <c r="I135"/>
    </row>
    <row r="136" spans="1:9" x14ac:dyDescent="0.25">
      <c r="A136" s="34">
        <v>45503</v>
      </c>
      <c r="B136" s="64">
        <v>7</v>
      </c>
      <c r="C136" s="64">
        <v>2</v>
      </c>
      <c r="D136" s="64">
        <v>15</v>
      </c>
      <c r="E136" s="42">
        <v>24.523399999999999</v>
      </c>
      <c r="F136" s="64" t="str">
        <f>IF(AND(RTO__33[[#This Row],[Month]]&gt;5,RTO__33[[#This Row],[Month]]&lt;10,RTO__33[[#This Row],[Day of Week]]&lt;=5,RTO__33[[#This Row],[Hour]]&gt;=15,RTO__33[[#This Row],[Hour]]&lt;=18),"ON","OFF")</f>
        <v>ON</v>
      </c>
      <c r="G136"/>
      <c r="H136"/>
      <c r="I136"/>
    </row>
    <row r="137" spans="1:9" x14ac:dyDescent="0.25">
      <c r="A137" s="34">
        <v>45503</v>
      </c>
      <c r="B137" s="64">
        <v>7</v>
      </c>
      <c r="C137" s="64">
        <v>2</v>
      </c>
      <c r="D137" s="64">
        <v>16</v>
      </c>
      <c r="E137" s="42">
        <v>39.5077</v>
      </c>
      <c r="F137" s="64" t="str">
        <f>IF(AND(RTO__33[[#This Row],[Month]]&gt;5,RTO__33[[#This Row],[Month]]&lt;10,RTO__33[[#This Row],[Day of Week]]&lt;=5,RTO__33[[#This Row],[Hour]]&gt;=15,RTO__33[[#This Row],[Hour]]&lt;=18),"ON","OFF")</f>
        <v>ON</v>
      </c>
      <c r="G137"/>
      <c r="H137"/>
      <c r="I137"/>
    </row>
    <row r="138" spans="1:9" x14ac:dyDescent="0.25">
      <c r="A138" s="34">
        <v>45503</v>
      </c>
      <c r="B138" s="64">
        <v>7</v>
      </c>
      <c r="C138" s="64">
        <v>2</v>
      </c>
      <c r="D138" s="64">
        <v>17</v>
      </c>
      <c r="E138" s="42">
        <v>10.1381</v>
      </c>
      <c r="F138" s="64" t="str">
        <f>IF(AND(RTO__33[[#This Row],[Month]]&gt;5,RTO__33[[#This Row],[Month]]&lt;10,RTO__33[[#This Row],[Day of Week]]&lt;=5,RTO__33[[#This Row],[Hour]]&gt;=15,RTO__33[[#This Row],[Hour]]&lt;=18),"ON","OFF")</f>
        <v>ON</v>
      </c>
      <c r="G138"/>
      <c r="H138"/>
      <c r="I138"/>
    </row>
    <row r="139" spans="1:9" x14ac:dyDescent="0.25">
      <c r="A139" s="34">
        <v>45503</v>
      </c>
      <c r="B139" s="64">
        <v>7</v>
      </c>
      <c r="C139" s="64">
        <v>2</v>
      </c>
      <c r="D139" s="64">
        <v>18</v>
      </c>
      <c r="E139" s="42">
        <v>10.272</v>
      </c>
      <c r="F139" s="64" t="str">
        <f>IF(AND(RTO__33[[#This Row],[Month]]&gt;5,RTO__33[[#This Row],[Month]]&lt;10,RTO__33[[#This Row],[Day of Week]]&lt;=5,RTO__33[[#This Row],[Hour]]&gt;=15,RTO__33[[#This Row],[Hour]]&lt;=18),"ON","OFF")</f>
        <v>ON</v>
      </c>
      <c r="G139"/>
      <c r="H139"/>
      <c r="I139"/>
    </row>
    <row r="140" spans="1:9" x14ac:dyDescent="0.25">
      <c r="A140" s="34">
        <v>45503</v>
      </c>
      <c r="B140" s="64">
        <v>7</v>
      </c>
      <c r="C140" s="64">
        <v>2</v>
      </c>
      <c r="D140" s="64">
        <v>19</v>
      </c>
      <c r="E140" s="42">
        <v>17.877500000000001</v>
      </c>
      <c r="F140" s="64" t="str">
        <f>IF(AND(RTO__33[[#This Row],[Month]]&gt;5,RTO__33[[#This Row],[Month]]&lt;10,RTO__33[[#This Row],[Day of Week]]&lt;=5,RTO__33[[#This Row],[Hour]]&gt;=15,RTO__33[[#This Row],[Hour]]&lt;=18),"ON","OFF")</f>
        <v>OFF</v>
      </c>
      <c r="G140"/>
      <c r="H140"/>
      <c r="I140"/>
    </row>
    <row r="141" spans="1:9" x14ac:dyDescent="0.25">
      <c r="A141" s="34">
        <v>45503</v>
      </c>
      <c r="B141" s="64">
        <v>7</v>
      </c>
      <c r="C141" s="64">
        <v>2</v>
      </c>
      <c r="D141" s="64">
        <v>20</v>
      </c>
      <c r="E141" s="42">
        <v>51.456099999999999</v>
      </c>
      <c r="F141" s="64" t="str">
        <f>IF(AND(RTO__33[[#This Row],[Month]]&gt;5,RTO__33[[#This Row],[Month]]&lt;10,RTO__33[[#This Row],[Day of Week]]&lt;=5,RTO__33[[#This Row],[Hour]]&gt;=15,RTO__33[[#This Row],[Hour]]&lt;=18),"ON","OFF")</f>
        <v>OFF</v>
      </c>
      <c r="G141"/>
      <c r="H141"/>
      <c r="I141"/>
    </row>
    <row r="142" spans="1:9" x14ac:dyDescent="0.25">
      <c r="A142" s="34">
        <v>45503</v>
      </c>
      <c r="B142" s="64">
        <v>7</v>
      </c>
      <c r="C142" s="64">
        <v>2</v>
      </c>
      <c r="D142" s="64">
        <v>21</v>
      </c>
      <c r="E142" s="42">
        <v>44.113100000000003</v>
      </c>
      <c r="F142" s="64" t="str">
        <f>IF(AND(RTO__33[[#This Row],[Month]]&gt;5,RTO__33[[#This Row],[Month]]&lt;10,RTO__33[[#This Row],[Day of Week]]&lt;=5,RTO__33[[#This Row],[Hour]]&gt;=15,RTO__33[[#This Row],[Hour]]&lt;=18),"ON","OFF")</f>
        <v>OFF</v>
      </c>
      <c r="G142"/>
      <c r="H142"/>
      <c r="I142"/>
    </row>
    <row r="143" spans="1:9" x14ac:dyDescent="0.25">
      <c r="A143" s="34">
        <v>45503</v>
      </c>
      <c r="B143" s="64">
        <v>7</v>
      </c>
      <c r="C143" s="64">
        <v>2</v>
      </c>
      <c r="D143" s="64">
        <v>22</v>
      </c>
      <c r="E143" s="42">
        <v>34.340299999999999</v>
      </c>
      <c r="F143" s="64" t="str">
        <f>IF(AND(RTO__33[[#This Row],[Month]]&gt;5,RTO__33[[#This Row],[Month]]&lt;10,RTO__33[[#This Row],[Day of Week]]&lt;=5,RTO__33[[#This Row],[Hour]]&gt;=15,RTO__33[[#This Row],[Hour]]&lt;=18),"ON","OFF")</f>
        <v>OFF</v>
      </c>
      <c r="G143"/>
      <c r="H143"/>
      <c r="I143"/>
    </row>
    <row r="144" spans="1:9" x14ac:dyDescent="0.25">
      <c r="A144" s="34">
        <v>45503</v>
      </c>
      <c r="B144" s="64">
        <v>7</v>
      </c>
      <c r="C144" s="64">
        <v>2</v>
      </c>
      <c r="D144" s="64">
        <v>23</v>
      </c>
      <c r="E144" s="42">
        <v>14.6646</v>
      </c>
      <c r="F144" s="64" t="str">
        <f>IF(AND(RTO__33[[#This Row],[Month]]&gt;5,RTO__33[[#This Row],[Month]]&lt;10,RTO__33[[#This Row],[Day of Week]]&lt;=5,RTO__33[[#This Row],[Hour]]&gt;=15,RTO__33[[#This Row],[Hour]]&lt;=18),"ON","OFF")</f>
        <v>OFF</v>
      </c>
      <c r="G144"/>
      <c r="H144"/>
      <c r="I144"/>
    </row>
    <row r="145" spans="1:9" x14ac:dyDescent="0.25">
      <c r="A145" s="34">
        <v>45503</v>
      </c>
      <c r="B145" s="64">
        <v>7</v>
      </c>
      <c r="C145" s="64">
        <v>2</v>
      </c>
      <c r="D145" s="64">
        <v>24</v>
      </c>
      <c r="E145" s="42">
        <v>13.6396</v>
      </c>
      <c r="F145" s="64" t="str">
        <f>IF(AND(RTO__33[[#This Row],[Month]]&gt;5,RTO__33[[#This Row],[Month]]&lt;10,RTO__33[[#This Row],[Day of Week]]&lt;=5,RTO__33[[#This Row],[Hour]]&gt;=15,RTO__33[[#This Row],[Hour]]&lt;=18),"ON","OFF")</f>
        <v>OFF</v>
      </c>
      <c r="G145"/>
      <c r="H145"/>
      <c r="I145"/>
    </row>
    <row r="146" spans="1:9" x14ac:dyDescent="0.25">
      <c r="A146" s="34">
        <v>45504</v>
      </c>
      <c r="B146" s="64">
        <v>7</v>
      </c>
      <c r="C146" s="64">
        <v>3</v>
      </c>
      <c r="D146" s="64">
        <v>1</v>
      </c>
      <c r="E146" s="42">
        <v>18.3811</v>
      </c>
      <c r="F146" s="64" t="str">
        <f>IF(AND(RTO__33[[#This Row],[Month]]&gt;5,RTO__33[[#This Row],[Month]]&lt;10,RTO__33[[#This Row],[Day of Week]]&lt;=5,RTO__33[[#This Row],[Hour]]&gt;=15,RTO__33[[#This Row],[Hour]]&lt;=18),"ON","OFF")</f>
        <v>OFF</v>
      </c>
      <c r="G146"/>
      <c r="H146"/>
      <c r="I146"/>
    </row>
    <row r="147" spans="1:9" x14ac:dyDescent="0.25">
      <c r="A147" s="34">
        <v>45504</v>
      </c>
      <c r="B147" s="64">
        <v>7</v>
      </c>
      <c r="C147" s="64">
        <v>3</v>
      </c>
      <c r="D147" s="64">
        <v>2</v>
      </c>
      <c r="E147" s="42">
        <v>21.6526</v>
      </c>
      <c r="F147" s="64" t="str">
        <f>IF(AND(RTO__33[[#This Row],[Month]]&gt;5,RTO__33[[#This Row],[Month]]&lt;10,RTO__33[[#This Row],[Day of Week]]&lt;=5,RTO__33[[#This Row],[Hour]]&gt;=15,RTO__33[[#This Row],[Hour]]&lt;=18),"ON","OFF")</f>
        <v>OFF</v>
      </c>
      <c r="G147"/>
      <c r="H147"/>
      <c r="I147"/>
    </row>
    <row r="148" spans="1:9" x14ac:dyDescent="0.25">
      <c r="A148" s="34">
        <v>45504</v>
      </c>
      <c r="B148" s="64">
        <v>7</v>
      </c>
      <c r="C148" s="64">
        <v>3</v>
      </c>
      <c r="D148" s="64">
        <v>3</v>
      </c>
      <c r="E148" s="42">
        <v>16.695900000000002</v>
      </c>
      <c r="F148" s="64" t="str">
        <f>IF(AND(RTO__33[[#This Row],[Month]]&gt;5,RTO__33[[#This Row],[Month]]&lt;10,RTO__33[[#This Row],[Day of Week]]&lt;=5,RTO__33[[#This Row],[Hour]]&gt;=15,RTO__33[[#This Row],[Hour]]&lt;=18),"ON","OFF")</f>
        <v>OFF</v>
      </c>
      <c r="G148"/>
      <c r="H148"/>
      <c r="I148"/>
    </row>
    <row r="149" spans="1:9" x14ac:dyDescent="0.25">
      <c r="A149" s="34">
        <v>45504</v>
      </c>
      <c r="B149" s="64">
        <v>7</v>
      </c>
      <c r="C149" s="64">
        <v>3</v>
      </c>
      <c r="D149" s="64">
        <v>4</v>
      </c>
      <c r="E149" s="42">
        <v>14.952400000000001</v>
      </c>
      <c r="F149" s="64" t="str">
        <f>IF(AND(RTO__33[[#This Row],[Month]]&gt;5,RTO__33[[#This Row],[Month]]&lt;10,RTO__33[[#This Row],[Day of Week]]&lt;=5,RTO__33[[#This Row],[Hour]]&gt;=15,RTO__33[[#This Row],[Hour]]&lt;=18),"ON","OFF")</f>
        <v>OFF</v>
      </c>
      <c r="G149"/>
      <c r="H149"/>
      <c r="I149"/>
    </row>
    <row r="150" spans="1:9" x14ac:dyDescent="0.25">
      <c r="A150" s="34">
        <v>45504</v>
      </c>
      <c r="B150" s="64">
        <v>7</v>
      </c>
      <c r="C150" s="64">
        <v>3</v>
      </c>
      <c r="D150" s="64">
        <v>5</v>
      </c>
      <c r="E150" s="42">
        <v>19.881</v>
      </c>
      <c r="F150" s="64" t="str">
        <f>IF(AND(RTO__33[[#This Row],[Month]]&gt;5,RTO__33[[#This Row],[Month]]&lt;10,RTO__33[[#This Row],[Day of Week]]&lt;=5,RTO__33[[#This Row],[Hour]]&gt;=15,RTO__33[[#This Row],[Hour]]&lt;=18),"ON","OFF")</f>
        <v>OFF</v>
      </c>
      <c r="G150"/>
      <c r="H150"/>
      <c r="I150"/>
    </row>
    <row r="151" spans="1:9" x14ac:dyDescent="0.25">
      <c r="A151" s="34">
        <v>45504</v>
      </c>
      <c r="B151" s="64">
        <v>7</v>
      </c>
      <c r="C151" s="64">
        <v>3</v>
      </c>
      <c r="D151" s="64">
        <v>6</v>
      </c>
      <c r="E151" s="42">
        <v>27.818999999999999</v>
      </c>
      <c r="F151" s="64" t="str">
        <f>IF(AND(RTO__33[[#This Row],[Month]]&gt;5,RTO__33[[#This Row],[Month]]&lt;10,RTO__33[[#This Row],[Day of Week]]&lt;=5,RTO__33[[#This Row],[Hour]]&gt;=15,RTO__33[[#This Row],[Hour]]&lt;=18),"ON","OFF")</f>
        <v>OFF</v>
      </c>
      <c r="G151"/>
      <c r="H151"/>
      <c r="I151"/>
    </row>
    <row r="152" spans="1:9" x14ac:dyDescent="0.25">
      <c r="A152" s="34">
        <v>45504</v>
      </c>
      <c r="B152" s="64">
        <v>7</v>
      </c>
      <c r="C152" s="64">
        <v>3</v>
      </c>
      <c r="D152" s="64">
        <v>7</v>
      </c>
      <c r="E152" s="42">
        <v>18.866</v>
      </c>
      <c r="F152" s="64" t="str">
        <f>IF(AND(RTO__33[[#This Row],[Month]]&gt;5,RTO__33[[#This Row],[Month]]&lt;10,RTO__33[[#This Row],[Day of Week]]&lt;=5,RTO__33[[#This Row],[Hour]]&gt;=15,RTO__33[[#This Row],[Hour]]&lt;=18),"ON","OFF")</f>
        <v>OFF</v>
      </c>
      <c r="G152"/>
      <c r="H152"/>
      <c r="I152"/>
    </row>
    <row r="153" spans="1:9" x14ac:dyDescent="0.25">
      <c r="A153" s="34">
        <v>45504</v>
      </c>
      <c r="B153" s="64">
        <v>7</v>
      </c>
      <c r="C153" s="64">
        <v>3</v>
      </c>
      <c r="D153" s="64">
        <v>8</v>
      </c>
      <c r="E153" s="42">
        <v>11.879799999999999</v>
      </c>
      <c r="F153" s="64" t="str">
        <f>IF(AND(RTO__33[[#This Row],[Month]]&gt;5,RTO__33[[#This Row],[Month]]&lt;10,RTO__33[[#This Row],[Day of Week]]&lt;=5,RTO__33[[#This Row],[Hour]]&gt;=15,RTO__33[[#This Row],[Hour]]&lt;=18),"ON","OFF")</f>
        <v>OFF</v>
      </c>
      <c r="G153"/>
      <c r="H153"/>
      <c r="I153"/>
    </row>
    <row r="154" spans="1:9" x14ac:dyDescent="0.25">
      <c r="A154" s="34">
        <v>45504</v>
      </c>
      <c r="B154" s="64">
        <v>7</v>
      </c>
      <c r="C154" s="64">
        <v>3</v>
      </c>
      <c r="D154" s="64">
        <v>9</v>
      </c>
      <c r="E154" s="42">
        <v>16.5992</v>
      </c>
      <c r="F154" s="64" t="str">
        <f>IF(AND(RTO__33[[#This Row],[Month]]&gt;5,RTO__33[[#This Row],[Month]]&lt;10,RTO__33[[#This Row],[Day of Week]]&lt;=5,RTO__33[[#This Row],[Hour]]&gt;=15,RTO__33[[#This Row],[Hour]]&lt;=18),"ON","OFF")</f>
        <v>OFF</v>
      </c>
      <c r="G154"/>
      <c r="H154"/>
      <c r="I154"/>
    </row>
    <row r="155" spans="1:9" x14ac:dyDescent="0.25">
      <c r="A155" s="34">
        <v>45504</v>
      </c>
      <c r="B155" s="64">
        <v>7</v>
      </c>
      <c r="C155" s="64">
        <v>3</v>
      </c>
      <c r="D155" s="64">
        <v>10</v>
      </c>
      <c r="E155" s="42">
        <v>25.569800000000001</v>
      </c>
      <c r="F155" s="64" t="str">
        <f>IF(AND(RTO__33[[#This Row],[Month]]&gt;5,RTO__33[[#This Row],[Month]]&lt;10,RTO__33[[#This Row],[Day of Week]]&lt;=5,RTO__33[[#This Row],[Hour]]&gt;=15,RTO__33[[#This Row],[Hour]]&lt;=18),"ON","OFF")</f>
        <v>OFF</v>
      </c>
      <c r="G155"/>
      <c r="H155"/>
      <c r="I155"/>
    </row>
    <row r="156" spans="1:9" x14ac:dyDescent="0.25">
      <c r="A156" s="34">
        <v>45504</v>
      </c>
      <c r="B156" s="64">
        <v>7</v>
      </c>
      <c r="C156" s="64">
        <v>3</v>
      </c>
      <c r="D156" s="64">
        <v>11</v>
      </c>
      <c r="E156" s="42">
        <v>30.6494</v>
      </c>
      <c r="F156" s="64" t="str">
        <f>IF(AND(RTO__33[[#This Row],[Month]]&gt;5,RTO__33[[#This Row],[Month]]&lt;10,RTO__33[[#This Row],[Day of Week]]&lt;=5,RTO__33[[#This Row],[Hour]]&gt;=15,RTO__33[[#This Row],[Hour]]&lt;=18),"ON","OFF")</f>
        <v>OFF</v>
      </c>
      <c r="G156"/>
      <c r="H156"/>
      <c r="I156"/>
    </row>
    <row r="157" spans="1:9" x14ac:dyDescent="0.25">
      <c r="A157" s="34">
        <v>45504</v>
      </c>
      <c r="B157" s="64">
        <v>7</v>
      </c>
      <c r="C157" s="64">
        <v>3</v>
      </c>
      <c r="D157" s="64">
        <v>12</v>
      </c>
      <c r="E157" s="42">
        <v>20.7332</v>
      </c>
      <c r="F157" s="64" t="str">
        <f>IF(AND(RTO__33[[#This Row],[Month]]&gt;5,RTO__33[[#This Row],[Month]]&lt;10,RTO__33[[#This Row],[Day of Week]]&lt;=5,RTO__33[[#This Row],[Hour]]&gt;=15,RTO__33[[#This Row],[Hour]]&lt;=18),"ON","OFF")</f>
        <v>OFF</v>
      </c>
      <c r="G157"/>
      <c r="H157"/>
      <c r="I157"/>
    </row>
    <row r="158" spans="1:9" x14ac:dyDescent="0.25">
      <c r="A158" s="34">
        <v>45504</v>
      </c>
      <c r="B158" s="64">
        <v>7</v>
      </c>
      <c r="C158" s="64">
        <v>3</v>
      </c>
      <c r="D158" s="64">
        <v>13</v>
      </c>
      <c r="E158" s="42">
        <v>32.235199999999999</v>
      </c>
      <c r="F158" s="64" t="str">
        <f>IF(AND(RTO__33[[#This Row],[Month]]&gt;5,RTO__33[[#This Row],[Month]]&lt;10,RTO__33[[#This Row],[Day of Week]]&lt;=5,RTO__33[[#This Row],[Hour]]&gt;=15,RTO__33[[#This Row],[Hour]]&lt;=18),"ON","OFF")</f>
        <v>OFF</v>
      </c>
      <c r="G158"/>
      <c r="H158"/>
      <c r="I158"/>
    </row>
    <row r="159" spans="1:9" x14ac:dyDescent="0.25">
      <c r="A159" s="34">
        <v>45504</v>
      </c>
      <c r="B159" s="64">
        <v>7</v>
      </c>
      <c r="C159" s="64">
        <v>3</v>
      </c>
      <c r="D159" s="64">
        <v>14</v>
      </c>
      <c r="E159" s="42">
        <v>37.632199999999997</v>
      </c>
      <c r="F159" s="64" t="str">
        <f>IF(AND(RTO__33[[#This Row],[Month]]&gt;5,RTO__33[[#This Row],[Month]]&lt;10,RTO__33[[#This Row],[Day of Week]]&lt;=5,RTO__33[[#This Row],[Hour]]&gt;=15,RTO__33[[#This Row],[Hour]]&lt;=18),"ON","OFF")</f>
        <v>OFF</v>
      </c>
      <c r="G159"/>
      <c r="H159"/>
      <c r="I159"/>
    </row>
    <row r="160" spans="1:9" x14ac:dyDescent="0.25">
      <c r="A160" s="34">
        <v>45504</v>
      </c>
      <c r="B160" s="64">
        <v>7</v>
      </c>
      <c r="C160" s="64">
        <v>3</v>
      </c>
      <c r="D160" s="64">
        <v>15</v>
      </c>
      <c r="E160" s="42">
        <v>40.015000000000001</v>
      </c>
      <c r="F160" s="64" t="str">
        <f>IF(AND(RTO__33[[#This Row],[Month]]&gt;5,RTO__33[[#This Row],[Month]]&lt;10,RTO__33[[#This Row],[Day of Week]]&lt;=5,RTO__33[[#This Row],[Hour]]&gt;=15,RTO__33[[#This Row],[Hour]]&lt;=18),"ON","OFF")</f>
        <v>ON</v>
      </c>
      <c r="G160"/>
      <c r="H160"/>
      <c r="I160"/>
    </row>
    <row r="161" spans="1:9" x14ac:dyDescent="0.25">
      <c r="A161" s="34">
        <v>45504</v>
      </c>
      <c r="B161" s="64">
        <v>7</v>
      </c>
      <c r="C161" s="64">
        <v>3</v>
      </c>
      <c r="D161" s="64">
        <v>16</v>
      </c>
      <c r="E161" s="42">
        <v>30.138999999999999</v>
      </c>
      <c r="F161" s="64" t="str">
        <f>IF(AND(RTO__33[[#This Row],[Month]]&gt;5,RTO__33[[#This Row],[Month]]&lt;10,RTO__33[[#This Row],[Day of Week]]&lt;=5,RTO__33[[#This Row],[Hour]]&gt;=15,RTO__33[[#This Row],[Hour]]&lt;=18),"ON","OFF")</f>
        <v>ON</v>
      </c>
      <c r="G161"/>
      <c r="H161"/>
      <c r="I161"/>
    </row>
    <row r="162" spans="1:9" x14ac:dyDescent="0.25">
      <c r="A162" s="34">
        <v>45504</v>
      </c>
      <c r="B162" s="64">
        <v>7</v>
      </c>
      <c r="C162" s="64">
        <v>3</v>
      </c>
      <c r="D162" s="64">
        <v>17</v>
      </c>
      <c r="E162" s="42">
        <v>42.356200000000001</v>
      </c>
      <c r="F162" s="64" t="str">
        <f>IF(AND(RTO__33[[#This Row],[Month]]&gt;5,RTO__33[[#This Row],[Month]]&lt;10,RTO__33[[#This Row],[Day of Week]]&lt;=5,RTO__33[[#This Row],[Hour]]&gt;=15,RTO__33[[#This Row],[Hour]]&lt;=18),"ON","OFF")</f>
        <v>ON</v>
      </c>
      <c r="G162"/>
      <c r="H162"/>
      <c r="I162"/>
    </row>
    <row r="163" spans="1:9" x14ac:dyDescent="0.25">
      <c r="A163" s="34">
        <v>45504</v>
      </c>
      <c r="B163" s="64">
        <v>7</v>
      </c>
      <c r="C163" s="64">
        <v>3</v>
      </c>
      <c r="D163" s="64">
        <v>18</v>
      </c>
      <c r="E163" s="42">
        <v>35.7928</v>
      </c>
      <c r="F163" s="64" t="str">
        <f>IF(AND(RTO__33[[#This Row],[Month]]&gt;5,RTO__33[[#This Row],[Month]]&lt;10,RTO__33[[#This Row],[Day of Week]]&lt;=5,RTO__33[[#This Row],[Hour]]&gt;=15,RTO__33[[#This Row],[Hour]]&lt;=18),"ON","OFF")</f>
        <v>ON</v>
      </c>
      <c r="G163"/>
      <c r="H163"/>
      <c r="I163"/>
    </row>
    <row r="164" spans="1:9" x14ac:dyDescent="0.25">
      <c r="A164" s="34">
        <v>45504</v>
      </c>
      <c r="B164" s="64">
        <v>7</v>
      </c>
      <c r="C164" s="64">
        <v>3</v>
      </c>
      <c r="D164" s="64">
        <v>19</v>
      </c>
      <c r="E164" s="42">
        <v>25.735600000000002</v>
      </c>
      <c r="F164" s="64" t="str">
        <f>IF(AND(RTO__33[[#This Row],[Month]]&gt;5,RTO__33[[#This Row],[Month]]&lt;10,RTO__33[[#This Row],[Day of Week]]&lt;=5,RTO__33[[#This Row],[Hour]]&gt;=15,RTO__33[[#This Row],[Hour]]&lt;=18),"ON","OFF")</f>
        <v>OFF</v>
      </c>
      <c r="G164"/>
      <c r="H164"/>
      <c r="I164"/>
    </row>
    <row r="165" spans="1:9" x14ac:dyDescent="0.25">
      <c r="A165" s="34">
        <v>45504</v>
      </c>
      <c r="B165" s="64">
        <v>7</v>
      </c>
      <c r="C165" s="64">
        <v>3</v>
      </c>
      <c r="D165" s="64">
        <v>20</v>
      </c>
      <c r="E165" s="42">
        <v>76.036900000000003</v>
      </c>
      <c r="F165" s="64" t="str">
        <f>IF(AND(RTO__33[[#This Row],[Month]]&gt;5,RTO__33[[#This Row],[Month]]&lt;10,RTO__33[[#This Row],[Day of Week]]&lt;=5,RTO__33[[#This Row],[Hour]]&gt;=15,RTO__33[[#This Row],[Hour]]&lt;=18),"ON","OFF")</f>
        <v>OFF</v>
      </c>
      <c r="G165"/>
      <c r="H165"/>
      <c r="I165"/>
    </row>
    <row r="166" spans="1:9" x14ac:dyDescent="0.25">
      <c r="A166" s="34">
        <v>45504</v>
      </c>
      <c r="B166" s="64">
        <v>7</v>
      </c>
      <c r="C166" s="64">
        <v>3</v>
      </c>
      <c r="D166" s="64">
        <v>21</v>
      </c>
      <c r="E166" s="42">
        <v>21.657</v>
      </c>
      <c r="F166" s="64" t="str">
        <f>IF(AND(RTO__33[[#This Row],[Month]]&gt;5,RTO__33[[#This Row],[Month]]&lt;10,RTO__33[[#This Row],[Day of Week]]&lt;=5,RTO__33[[#This Row],[Hour]]&gt;=15,RTO__33[[#This Row],[Hour]]&lt;=18),"ON","OFF")</f>
        <v>OFF</v>
      </c>
      <c r="G166"/>
      <c r="H166"/>
      <c r="I166"/>
    </row>
    <row r="167" spans="1:9" x14ac:dyDescent="0.25">
      <c r="A167" s="34">
        <v>45504</v>
      </c>
      <c r="B167" s="64">
        <v>7</v>
      </c>
      <c r="C167" s="64">
        <v>3</v>
      </c>
      <c r="D167" s="64">
        <v>22</v>
      </c>
      <c r="E167" s="42">
        <v>28.241199999999999</v>
      </c>
      <c r="F167" s="64" t="str">
        <f>IF(AND(RTO__33[[#This Row],[Month]]&gt;5,RTO__33[[#This Row],[Month]]&lt;10,RTO__33[[#This Row],[Day of Week]]&lt;=5,RTO__33[[#This Row],[Hour]]&gt;=15,RTO__33[[#This Row],[Hour]]&lt;=18),"ON","OFF")</f>
        <v>OFF</v>
      </c>
      <c r="G167"/>
      <c r="H167"/>
      <c r="I167"/>
    </row>
    <row r="168" spans="1:9" x14ac:dyDescent="0.25">
      <c r="A168" s="34">
        <v>45504</v>
      </c>
      <c r="B168" s="64">
        <v>7</v>
      </c>
      <c r="C168" s="64">
        <v>3</v>
      </c>
      <c r="D168" s="64">
        <v>23</v>
      </c>
      <c r="E168" s="42">
        <v>35.859200000000001</v>
      </c>
      <c r="F168" s="64" t="str">
        <f>IF(AND(RTO__33[[#This Row],[Month]]&gt;5,RTO__33[[#This Row],[Month]]&lt;10,RTO__33[[#This Row],[Day of Week]]&lt;=5,RTO__33[[#This Row],[Hour]]&gt;=15,RTO__33[[#This Row],[Hour]]&lt;=18),"ON","OFF")</f>
        <v>OFF</v>
      </c>
      <c r="G168"/>
      <c r="H168"/>
      <c r="I168"/>
    </row>
    <row r="169" spans="1:9" x14ac:dyDescent="0.25">
      <c r="A169" s="34">
        <v>45504</v>
      </c>
      <c r="B169" s="64">
        <v>7</v>
      </c>
      <c r="C169" s="64">
        <v>3</v>
      </c>
      <c r="D169" s="64">
        <v>24</v>
      </c>
      <c r="E169" s="42">
        <v>16.1511</v>
      </c>
      <c r="F169" s="64" t="str">
        <f>IF(AND(RTO__33[[#This Row],[Month]]&gt;5,RTO__33[[#This Row],[Month]]&lt;10,RTO__33[[#This Row],[Day of Week]]&lt;=5,RTO__33[[#This Row],[Hour]]&gt;=15,RTO__33[[#This Row],[Hour]]&lt;=18),"ON","OFF")</f>
        <v>OFF</v>
      </c>
      <c r="G169"/>
      <c r="H169"/>
      <c r="I169"/>
    </row>
    <row r="170" spans="1:9" x14ac:dyDescent="0.25">
      <c r="A170" s="34">
        <v>45505</v>
      </c>
      <c r="B170" s="64">
        <v>8</v>
      </c>
      <c r="C170" s="64">
        <v>4</v>
      </c>
      <c r="D170" s="64">
        <v>1</v>
      </c>
      <c r="E170" s="42">
        <v>38.609699999999997</v>
      </c>
      <c r="F170" s="64" t="str">
        <f>IF(AND(RTO__33[[#This Row],[Month]]&gt;5,RTO__33[[#This Row],[Month]]&lt;10,RTO__33[[#This Row],[Day of Week]]&lt;=5,RTO__33[[#This Row],[Hour]]&gt;=15,RTO__33[[#This Row],[Hour]]&lt;=18),"ON","OFF")</f>
        <v>OFF</v>
      </c>
      <c r="G170"/>
      <c r="H170"/>
      <c r="I170"/>
    </row>
    <row r="171" spans="1:9" x14ac:dyDescent="0.25">
      <c r="A171" s="34">
        <v>45505</v>
      </c>
      <c r="B171" s="64">
        <v>8</v>
      </c>
      <c r="C171" s="64">
        <v>4</v>
      </c>
      <c r="D171" s="64">
        <v>2</v>
      </c>
      <c r="E171" s="42">
        <v>33.570599999999999</v>
      </c>
      <c r="F171" s="64" t="str">
        <f>IF(AND(RTO__33[[#This Row],[Month]]&gt;5,RTO__33[[#This Row],[Month]]&lt;10,RTO__33[[#This Row],[Day of Week]]&lt;=5,RTO__33[[#This Row],[Hour]]&gt;=15,RTO__33[[#This Row],[Hour]]&lt;=18),"ON","OFF")</f>
        <v>OFF</v>
      </c>
      <c r="G171"/>
      <c r="H171"/>
      <c r="I171"/>
    </row>
    <row r="172" spans="1:9" x14ac:dyDescent="0.25">
      <c r="A172" s="34">
        <v>45505</v>
      </c>
      <c r="B172" s="64">
        <v>8</v>
      </c>
      <c r="C172" s="64">
        <v>4</v>
      </c>
      <c r="D172" s="64">
        <v>3</v>
      </c>
      <c r="E172" s="42">
        <v>36.384599999999999</v>
      </c>
      <c r="F172" s="64" t="str">
        <f>IF(AND(RTO__33[[#This Row],[Month]]&gt;5,RTO__33[[#This Row],[Month]]&lt;10,RTO__33[[#This Row],[Day of Week]]&lt;=5,RTO__33[[#This Row],[Hour]]&gt;=15,RTO__33[[#This Row],[Hour]]&lt;=18),"ON","OFF")</f>
        <v>OFF</v>
      </c>
      <c r="G172"/>
      <c r="H172"/>
      <c r="I172"/>
    </row>
    <row r="173" spans="1:9" x14ac:dyDescent="0.25">
      <c r="A173" s="34">
        <v>45505</v>
      </c>
      <c r="B173" s="64">
        <v>8</v>
      </c>
      <c r="C173" s="64">
        <v>4</v>
      </c>
      <c r="D173" s="64">
        <v>4</v>
      </c>
      <c r="E173" s="42">
        <v>38.184399999999997</v>
      </c>
      <c r="F173" s="64" t="str">
        <f>IF(AND(RTO__33[[#This Row],[Month]]&gt;5,RTO__33[[#This Row],[Month]]&lt;10,RTO__33[[#This Row],[Day of Week]]&lt;=5,RTO__33[[#This Row],[Hour]]&gt;=15,RTO__33[[#This Row],[Hour]]&lt;=18),"ON","OFF")</f>
        <v>OFF</v>
      </c>
      <c r="G173"/>
      <c r="H173"/>
      <c r="I173"/>
    </row>
    <row r="174" spans="1:9" x14ac:dyDescent="0.25">
      <c r="A174" s="34">
        <v>45505</v>
      </c>
      <c r="B174" s="64">
        <v>8</v>
      </c>
      <c r="C174" s="64">
        <v>4</v>
      </c>
      <c r="D174" s="64">
        <v>5</v>
      </c>
      <c r="E174" s="42">
        <v>40.078699999999998</v>
      </c>
      <c r="F174" s="64" t="str">
        <f>IF(AND(RTO__33[[#This Row],[Month]]&gt;5,RTO__33[[#This Row],[Month]]&lt;10,RTO__33[[#This Row],[Day of Week]]&lt;=5,RTO__33[[#This Row],[Hour]]&gt;=15,RTO__33[[#This Row],[Hour]]&lt;=18),"ON","OFF")</f>
        <v>OFF</v>
      </c>
      <c r="G174"/>
      <c r="H174"/>
      <c r="I174"/>
    </row>
    <row r="175" spans="1:9" x14ac:dyDescent="0.25">
      <c r="A175" s="34">
        <v>45505</v>
      </c>
      <c r="B175" s="64">
        <v>8</v>
      </c>
      <c r="C175" s="64">
        <v>4</v>
      </c>
      <c r="D175" s="64">
        <v>6</v>
      </c>
      <c r="E175" s="42">
        <v>46.013800000000003</v>
      </c>
      <c r="F175" s="64" t="str">
        <f>IF(AND(RTO__33[[#This Row],[Month]]&gt;5,RTO__33[[#This Row],[Month]]&lt;10,RTO__33[[#This Row],[Day of Week]]&lt;=5,RTO__33[[#This Row],[Hour]]&gt;=15,RTO__33[[#This Row],[Hour]]&lt;=18),"ON","OFF")</f>
        <v>OFF</v>
      </c>
      <c r="G175"/>
      <c r="H175"/>
      <c r="I175"/>
    </row>
    <row r="176" spans="1:9" x14ac:dyDescent="0.25">
      <c r="A176" s="34">
        <v>45505</v>
      </c>
      <c r="B176" s="64">
        <v>8</v>
      </c>
      <c r="C176" s="64">
        <v>4</v>
      </c>
      <c r="D176" s="64">
        <v>7</v>
      </c>
      <c r="E176" s="42">
        <v>35.1021</v>
      </c>
      <c r="F176" s="64" t="str">
        <f>IF(AND(RTO__33[[#This Row],[Month]]&gt;5,RTO__33[[#This Row],[Month]]&lt;10,RTO__33[[#This Row],[Day of Week]]&lt;=5,RTO__33[[#This Row],[Hour]]&gt;=15,RTO__33[[#This Row],[Hour]]&lt;=18),"ON","OFF")</f>
        <v>OFF</v>
      </c>
      <c r="G176"/>
      <c r="H176"/>
      <c r="I176"/>
    </row>
    <row r="177" spans="1:9" x14ac:dyDescent="0.25">
      <c r="A177" s="34">
        <v>45505</v>
      </c>
      <c r="B177" s="64">
        <v>8</v>
      </c>
      <c r="C177" s="64">
        <v>4</v>
      </c>
      <c r="D177" s="64">
        <v>8</v>
      </c>
      <c r="E177" s="42">
        <v>30.089600000000001</v>
      </c>
      <c r="F177" s="64" t="str">
        <f>IF(AND(RTO__33[[#This Row],[Month]]&gt;5,RTO__33[[#This Row],[Month]]&lt;10,RTO__33[[#This Row],[Day of Week]]&lt;=5,RTO__33[[#This Row],[Hour]]&gt;=15,RTO__33[[#This Row],[Hour]]&lt;=18),"ON","OFF")</f>
        <v>OFF</v>
      </c>
      <c r="G177"/>
      <c r="H177"/>
      <c r="I177"/>
    </row>
    <row r="178" spans="1:9" x14ac:dyDescent="0.25">
      <c r="A178" s="34">
        <v>45505</v>
      </c>
      <c r="B178" s="64">
        <v>8</v>
      </c>
      <c r="C178" s="64">
        <v>4</v>
      </c>
      <c r="D178" s="64">
        <v>9</v>
      </c>
      <c r="E178" s="42">
        <v>29.524100000000001</v>
      </c>
      <c r="F178" s="64" t="str">
        <f>IF(AND(RTO__33[[#This Row],[Month]]&gt;5,RTO__33[[#This Row],[Month]]&lt;10,RTO__33[[#This Row],[Day of Week]]&lt;=5,RTO__33[[#This Row],[Hour]]&gt;=15,RTO__33[[#This Row],[Hour]]&lt;=18),"ON","OFF")</f>
        <v>OFF</v>
      </c>
      <c r="G178"/>
      <c r="H178"/>
      <c r="I178"/>
    </row>
    <row r="179" spans="1:9" x14ac:dyDescent="0.25">
      <c r="A179" s="34">
        <v>45505</v>
      </c>
      <c r="B179" s="64">
        <v>8</v>
      </c>
      <c r="C179" s="64">
        <v>4</v>
      </c>
      <c r="D179" s="64">
        <v>10</v>
      </c>
      <c r="E179" s="42">
        <v>28.93</v>
      </c>
      <c r="F179" s="64" t="str">
        <f>IF(AND(RTO__33[[#This Row],[Month]]&gt;5,RTO__33[[#This Row],[Month]]&lt;10,RTO__33[[#This Row],[Day of Week]]&lt;=5,RTO__33[[#This Row],[Hour]]&gt;=15,RTO__33[[#This Row],[Hour]]&lt;=18),"ON","OFF")</f>
        <v>OFF</v>
      </c>
      <c r="G179"/>
      <c r="H179"/>
      <c r="I179"/>
    </row>
    <row r="180" spans="1:9" x14ac:dyDescent="0.25">
      <c r="A180" s="34">
        <v>45505</v>
      </c>
      <c r="B180" s="64">
        <v>8</v>
      </c>
      <c r="C180" s="64">
        <v>4</v>
      </c>
      <c r="D180" s="64">
        <v>11</v>
      </c>
      <c r="E180" s="42">
        <v>20.011500000000002</v>
      </c>
      <c r="F180" s="64" t="str">
        <f>IF(AND(RTO__33[[#This Row],[Month]]&gt;5,RTO__33[[#This Row],[Month]]&lt;10,RTO__33[[#This Row],[Day of Week]]&lt;=5,RTO__33[[#This Row],[Hour]]&gt;=15,RTO__33[[#This Row],[Hour]]&lt;=18),"ON","OFF")</f>
        <v>OFF</v>
      </c>
      <c r="G180"/>
      <c r="H180"/>
      <c r="I180"/>
    </row>
    <row r="181" spans="1:9" x14ac:dyDescent="0.25">
      <c r="A181" s="34">
        <v>45505</v>
      </c>
      <c r="B181" s="64">
        <v>8</v>
      </c>
      <c r="C181" s="64">
        <v>4</v>
      </c>
      <c r="D181" s="64">
        <v>12</v>
      </c>
      <c r="E181" s="42">
        <v>15.2349</v>
      </c>
      <c r="F181" s="64" t="str">
        <f>IF(AND(RTO__33[[#This Row],[Month]]&gt;5,RTO__33[[#This Row],[Month]]&lt;10,RTO__33[[#This Row],[Day of Week]]&lt;=5,RTO__33[[#This Row],[Hour]]&gt;=15,RTO__33[[#This Row],[Hour]]&lt;=18),"ON","OFF")</f>
        <v>OFF</v>
      </c>
      <c r="G181"/>
      <c r="H181"/>
      <c r="I181"/>
    </row>
    <row r="182" spans="1:9" x14ac:dyDescent="0.25">
      <c r="A182" s="34">
        <v>45505</v>
      </c>
      <c r="B182" s="64">
        <v>8</v>
      </c>
      <c r="C182" s="64">
        <v>4</v>
      </c>
      <c r="D182" s="64">
        <v>13</v>
      </c>
      <c r="E182" s="42">
        <v>29.201699999999999</v>
      </c>
      <c r="F182" s="64" t="str">
        <f>IF(AND(RTO__33[[#This Row],[Month]]&gt;5,RTO__33[[#This Row],[Month]]&lt;10,RTO__33[[#This Row],[Day of Week]]&lt;=5,RTO__33[[#This Row],[Hour]]&gt;=15,RTO__33[[#This Row],[Hour]]&lt;=18),"ON","OFF")</f>
        <v>OFF</v>
      </c>
      <c r="G182"/>
      <c r="H182"/>
      <c r="I182"/>
    </row>
    <row r="183" spans="1:9" x14ac:dyDescent="0.25">
      <c r="A183" s="34">
        <v>45505</v>
      </c>
      <c r="B183" s="64">
        <v>8</v>
      </c>
      <c r="C183" s="64">
        <v>4</v>
      </c>
      <c r="D183" s="64">
        <v>14</v>
      </c>
      <c r="E183" s="42">
        <v>41.403199999999998</v>
      </c>
      <c r="F183" s="64" t="str">
        <f>IF(AND(RTO__33[[#This Row],[Month]]&gt;5,RTO__33[[#This Row],[Month]]&lt;10,RTO__33[[#This Row],[Day of Week]]&lt;=5,RTO__33[[#This Row],[Hour]]&gt;=15,RTO__33[[#This Row],[Hour]]&lt;=18),"ON","OFF")</f>
        <v>OFF</v>
      </c>
      <c r="G183"/>
      <c r="H183"/>
      <c r="I183"/>
    </row>
    <row r="184" spans="1:9" x14ac:dyDescent="0.25">
      <c r="A184" s="34">
        <v>45505</v>
      </c>
      <c r="B184" s="64">
        <v>8</v>
      </c>
      <c r="C184" s="64">
        <v>4</v>
      </c>
      <c r="D184" s="64">
        <v>15</v>
      </c>
      <c r="E184" s="42">
        <v>46.832500000000003</v>
      </c>
      <c r="F184" s="64" t="str">
        <f>IF(AND(RTO__33[[#This Row],[Month]]&gt;5,RTO__33[[#This Row],[Month]]&lt;10,RTO__33[[#This Row],[Day of Week]]&lt;=5,RTO__33[[#This Row],[Hour]]&gt;=15,RTO__33[[#This Row],[Hour]]&lt;=18),"ON","OFF")</f>
        <v>ON</v>
      </c>
      <c r="G184"/>
      <c r="H184"/>
      <c r="I184"/>
    </row>
    <row r="185" spans="1:9" x14ac:dyDescent="0.25">
      <c r="A185" s="34">
        <v>45505</v>
      </c>
      <c r="B185" s="64">
        <v>8</v>
      </c>
      <c r="C185" s="64">
        <v>4</v>
      </c>
      <c r="D185" s="64">
        <v>16</v>
      </c>
      <c r="E185" s="42">
        <v>59.500100000000003</v>
      </c>
      <c r="F185" s="64" t="str">
        <f>IF(AND(RTO__33[[#This Row],[Month]]&gt;5,RTO__33[[#This Row],[Month]]&lt;10,RTO__33[[#This Row],[Day of Week]]&lt;=5,RTO__33[[#This Row],[Hour]]&gt;=15,RTO__33[[#This Row],[Hour]]&lt;=18),"ON","OFF")</f>
        <v>ON</v>
      </c>
      <c r="G185"/>
      <c r="H185"/>
      <c r="I185"/>
    </row>
    <row r="186" spans="1:9" x14ac:dyDescent="0.25">
      <c r="A186" s="34">
        <v>45505</v>
      </c>
      <c r="B186" s="64">
        <v>8</v>
      </c>
      <c r="C186" s="64">
        <v>4</v>
      </c>
      <c r="D186" s="64">
        <v>17</v>
      </c>
      <c r="E186" s="42">
        <v>49.309800000000003</v>
      </c>
      <c r="F186" s="64" t="str">
        <f>IF(AND(RTO__33[[#This Row],[Month]]&gt;5,RTO__33[[#This Row],[Month]]&lt;10,RTO__33[[#This Row],[Day of Week]]&lt;=5,RTO__33[[#This Row],[Hour]]&gt;=15,RTO__33[[#This Row],[Hour]]&lt;=18),"ON","OFF")</f>
        <v>ON</v>
      </c>
      <c r="G186"/>
      <c r="H186"/>
      <c r="I186"/>
    </row>
    <row r="187" spans="1:9" x14ac:dyDescent="0.25">
      <c r="A187" s="34">
        <v>45505</v>
      </c>
      <c r="B187" s="64">
        <v>8</v>
      </c>
      <c r="C187" s="64">
        <v>4</v>
      </c>
      <c r="D187" s="64">
        <v>18</v>
      </c>
      <c r="E187" s="42">
        <v>44.174199999999999</v>
      </c>
      <c r="F187" s="64" t="str">
        <f>IF(AND(RTO__33[[#This Row],[Month]]&gt;5,RTO__33[[#This Row],[Month]]&lt;10,RTO__33[[#This Row],[Day of Week]]&lt;=5,RTO__33[[#This Row],[Hour]]&gt;=15,RTO__33[[#This Row],[Hour]]&lt;=18),"ON","OFF")</f>
        <v>ON</v>
      </c>
      <c r="G187"/>
      <c r="H187"/>
      <c r="I187"/>
    </row>
    <row r="188" spans="1:9" x14ac:dyDescent="0.25">
      <c r="A188" s="34">
        <v>45505</v>
      </c>
      <c r="B188" s="64">
        <v>8</v>
      </c>
      <c r="C188" s="64">
        <v>4</v>
      </c>
      <c r="D188" s="64">
        <v>19</v>
      </c>
      <c r="E188" s="42">
        <v>92.374300000000005</v>
      </c>
      <c r="F188" s="64" t="str">
        <f>IF(AND(RTO__33[[#This Row],[Month]]&gt;5,RTO__33[[#This Row],[Month]]&lt;10,RTO__33[[#This Row],[Day of Week]]&lt;=5,RTO__33[[#This Row],[Hour]]&gt;=15,RTO__33[[#This Row],[Hour]]&lt;=18),"ON","OFF")</f>
        <v>OFF</v>
      </c>
      <c r="G188"/>
      <c r="H188"/>
      <c r="I188"/>
    </row>
    <row r="189" spans="1:9" x14ac:dyDescent="0.25">
      <c r="A189" s="34">
        <v>45505</v>
      </c>
      <c r="B189" s="64">
        <v>8</v>
      </c>
      <c r="C189" s="64">
        <v>4</v>
      </c>
      <c r="D189" s="64">
        <v>20</v>
      </c>
      <c r="E189" s="42">
        <v>61.757399999999997</v>
      </c>
      <c r="F189" s="64" t="str">
        <f>IF(AND(RTO__33[[#This Row],[Month]]&gt;5,RTO__33[[#This Row],[Month]]&lt;10,RTO__33[[#This Row],[Day of Week]]&lt;=5,RTO__33[[#This Row],[Hour]]&gt;=15,RTO__33[[#This Row],[Hour]]&lt;=18),"ON","OFF")</f>
        <v>OFF</v>
      </c>
      <c r="G189"/>
      <c r="H189"/>
      <c r="I189"/>
    </row>
    <row r="190" spans="1:9" x14ac:dyDescent="0.25">
      <c r="A190" s="34">
        <v>45505</v>
      </c>
      <c r="B190" s="64">
        <v>8</v>
      </c>
      <c r="C190" s="64">
        <v>4</v>
      </c>
      <c r="D190" s="64">
        <v>21</v>
      </c>
      <c r="E190" s="42">
        <v>33.533700000000003</v>
      </c>
      <c r="F190" s="64" t="str">
        <f>IF(AND(RTO__33[[#This Row],[Month]]&gt;5,RTO__33[[#This Row],[Month]]&lt;10,RTO__33[[#This Row],[Day of Week]]&lt;=5,RTO__33[[#This Row],[Hour]]&gt;=15,RTO__33[[#This Row],[Hour]]&lt;=18),"ON","OFF")</f>
        <v>OFF</v>
      </c>
      <c r="G190"/>
      <c r="H190"/>
      <c r="I190"/>
    </row>
    <row r="191" spans="1:9" x14ac:dyDescent="0.25">
      <c r="A191" s="34">
        <v>45505</v>
      </c>
      <c r="B191" s="64">
        <v>8</v>
      </c>
      <c r="C191" s="64">
        <v>4</v>
      </c>
      <c r="D191" s="64">
        <v>22</v>
      </c>
      <c r="E191" s="42">
        <v>44.786799999999999</v>
      </c>
      <c r="F191" s="64" t="str">
        <f>IF(AND(RTO__33[[#This Row],[Month]]&gt;5,RTO__33[[#This Row],[Month]]&lt;10,RTO__33[[#This Row],[Day of Week]]&lt;=5,RTO__33[[#This Row],[Hour]]&gt;=15,RTO__33[[#This Row],[Hour]]&lt;=18),"ON","OFF")</f>
        <v>OFF</v>
      </c>
      <c r="G191"/>
      <c r="H191"/>
      <c r="I191"/>
    </row>
    <row r="192" spans="1:9" x14ac:dyDescent="0.25">
      <c r="A192" s="34">
        <v>45505</v>
      </c>
      <c r="B192" s="64">
        <v>8</v>
      </c>
      <c r="C192" s="64">
        <v>4</v>
      </c>
      <c r="D192" s="64">
        <v>23</v>
      </c>
      <c r="E192" s="42">
        <v>49.058999999999997</v>
      </c>
      <c r="F192" s="64" t="str">
        <f>IF(AND(RTO__33[[#This Row],[Month]]&gt;5,RTO__33[[#This Row],[Month]]&lt;10,RTO__33[[#This Row],[Day of Week]]&lt;=5,RTO__33[[#This Row],[Hour]]&gt;=15,RTO__33[[#This Row],[Hour]]&lt;=18),"ON","OFF")</f>
        <v>OFF</v>
      </c>
      <c r="G192"/>
      <c r="H192"/>
      <c r="I192"/>
    </row>
    <row r="193" spans="1:9" x14ac:dyDescent="0.25">
      <c r="A193" s="34">
        <v>45505</v>
      </c>
      <c r="B193" s="64">
        <v>8</v>
      </c>
      <c r="C193" s="64">
        <v>4</v>
      </c>
      <c r="D193" s="64">
        <v>24</v>
      </c>
      <c r="E193" s="42">
        <v>14.8073</v>
      </c>
      <c r="F193" s="64" t="str">
        <f>IF(AND(RTO__33[[#This Row],[Month]]&gt;5,RTO__33[[#This Row],[Month]]&lt;10,RTO__33[[#This Row],[Day of Week]]&lt;=5,RTO__33[[#This Row],[Hour]]&gt;=15,RTO__33[[#This Row],[Hour]]&lt;=18),"ON","OFF")</f>
        <v>OFF</v>
      </c>
      <c r="G193"/>
      <c r="H193"/>
      <c r="I193"/>
    </row>
    <row r="194" spans="1:9" x14ac:dyDescent="0.25">
      <c r="A194" s="34">
        <v>45506</v>
      </c>
      <c r="B194" s="64">
        <v>8</v>
      </c>
      <c r="C194" s="64">
        <v>5</v>
      </c>
      <c r="D194" s="64">
        <v>1</v>
      </c>
      <c r="E194" s="42">
        <v>52.033299999999997</v>
      </c>
      <c r="F194" s="64" t="str">
        <f>IF(AND(RTO__33[[#This Row],[Month]]&gt;5,RTO__33[[#This Row],[Month]]&lt;10,RTO__33[[#This Row],[Day of Week]]&lt;=5,RTO__33[[#This Row],[Hour]]&gt;=15,RTO__33[[#This Row],[Hour]]&lt;=18),"ON","OFF")</f>
        <v>OFF</v>
      </c>
      <c r="G194"/>
      <c r="H194"/>
      <c r="I194"/>
    </row>
    <row r="195" spans="1:9" x14ac:dyDescent="0.25">
      <c r="A195" s="34">
        <v>45506</v>
      </c>
      <c r="B195" s="64">
        <v>8</v>
      </c>
      <c r="C195" s="64">
        <v>5</v>
      </c>
      <c r="D195" s="64">
        <v>2</v>
      </c>
      <c r="E195" s="42">
        <v>34.932000000000002</v>
      </c>
      <c r="F195" s="64" t="str">
        <f>IF(AND(RTO__33[[#This Row],[Month]]&gt;5,RTO__33[[#This Row],[Month]]&lt;10,RTO__33[[#This Row],[Day of Week]]&lt;=5,RTO__33[[#This Row],[Hour]]&gt;=15,RTO__33[[#This Row],[Hour]]&lt;=18),"ON","OFF")</f>
        <v>OFF</v>
      </c>
      <c r="G195"/>
      <c r="H195"/>
      <c r="I195"/>
    </row>
    <row r="196" spans="1:9" x14ac:dyDescent="0.25">
      <c r="A196" s="34">
        <v>45506</v>
      </c>
      <c r="B196" s="64">
        <v>8</v>
      </c>
      <c r="C196" s="64">
        <v>5</v>
      </c>
      <c r="D196" s="64">
        <v>3</v>
      </c>
      <c r="E196" s="42">
        <v>42.1753</v>
      </c>
      <c r="F196" s="64" t="str">
        <f>IF(AND(RTO__33[[#This Row],[Month]]&gt;5,RTO__33[[#This Row],[Month]]&lt;10,RTO__33[[#This Row],[Day of Week]]&lt;=5,RTO__33[[#This Row],[Hour]]&gt;=15,RTO__33[[#This Row],[Hour]]&lt;=18),"ON","OFF")</f>
        <v>OFF</v>
      </c>
      <c r="G196"/>
      <c r="H196"/>
      <c r="I196"/>
    </row>
    <row r="197" spans="1:9" x14ac:dyDescent="0.25">
      <c r="A197" s="34">
        <v>45506</v>
      </c>
      <c r="B197" s="64">
        <v>8</v>
      </c>
      <c r="C197" s="64">
        <v>5</v>
      </c>
      <c r="D197" s="64">
        <v>4</v>
      </c>
      <c r="E197" s="42">
        <v>40.890500000000003</v>
      </c>
      <c r="F197" s="64" t="str">
        <f>IF(AND(RTO__33[[#This Row],[Month]]&gt;5,RTO__33[[#This Row],[Month]]&lt;10,RTO__33[[#This Row],[Day of Week]]&lt;=5,RTO__33[[#This Row],[Hour]]&gt;=15,RTO__33[[#This Row],[Hour]]&lt;=18),"ON","OFF")</f>
        <v>OFF</v>
      </c>
      <c r="G197"/>
      <c r="H197"/>
      <c r="I197"/>
    </row>
    <row r="198" spans="1:9" x14ac:dyDescent="0.25">
      <c r="A198" s="34">
        <v>45506</v>
      </c>
      <c r="B198" s="64">
        <v>8</v>
      </c>
      <c r="C198" s="64">
        <v>5</v>
      </c>
      <c r="D198" s="64">
        <v>5</v>
      </c>
      <c r="E198" s="42">
        <v>42.337899999999998</v>
      </c>
      <c r="F198" s="64" t="str">
        <f>IF(AND(RTO__33[[#This Row],[Month]]&gt;5,RTO__33[[#This Row],[Month]]&lt;10,RTO__33[[#This Row],[Day of Week]]&lt;=5,RTO__33[[#This Row],[Hour]]&gt;=15,RTO__33[[#This Row],[Hour]]&lt;=18),"ON","OFF")</f>
        <v>OFF</v>
      </c>
      <c r="G198"/>
      <c r="H198"/>
      <c r="I198"/>
    </row>
    <row r="199" spans="1:9" x14ac:dyDescent="0.25">
      <c r="A199" s="34">
        <v>45506</v>
      </c>
      <c r="B199" s="64">
        <v>8</v>
      </c>
      <c r="C199" s="64">
        <v>5</v>
      </c>
      <c r="D199" s="64">
        <v>6</v>
      </c>
      <c r="E199" s="42">
        <v>39.976599999999998</v>
      </c>
      <c r="F199" s="64" t="str">
        <f>IF(AND(RTO__33[[#This Row],[Month]]&gt;5,RTO__33[[#This Row],[Month]]&lt;10,RTO__33[[#This Row],[Day of Week]]&lt;=5,RTO__33[[#This Row],[Hour]]&gt;=15,RTO__33[[#This Row],[Hour]]&lt;=18),"ON","OFF")</f>
        <v>OFF</v>
      </c>
      <c r="G199"/>
      <c r="H199"/>
      <c r="I199"/>
    </row>
    <row r="200" spans="1:9" x14ac:dyDescent="0.25">
      <c r="A200" s="34">
        <v>45506</v>
      </c>
      <c r="B200" s="64">
        <v>8</v>
      </c>
      <c r="C200" s="64">
        <v>5</v>
      </c>
      <c r="D200" s="64">
        <v>7</v>
      </c>
      <c r="E200" s="42">
        <v>12.5824</v>
      </c>
      <c r="F200" s="64" t="str">
        <f>IF(AND(RTO__33[[#This Row],[Month]]&gt;5,RTO__33[[#This Row],[Month]]&lt;10,RTO__33[[#This Row],[Day of Week]]&lt;=5,RTO__33[[#This Row],[Hour]]&gt;=15,RTO__33[[#This Row],[Hour]]&lt;=18),"ON","OFF")</f>
        <v>OFF</v>
      </c>
      <c r="G200"/>
      <c r="H200"/>
      <c r="I200"/>
    </row>
    <row r="201" spans="1:9" x14ac:dyDescent="0.25">
      <c r="A201" s="34">
        <v>45506</v>
      </c>
      <c r="B201" s="64">
        <v>8</v>
      </c>
      <c r="C201" s="64">
        <v>5</v>
      </c>
      <c r="D201" s="64">
        <v>8</v>
      </c>
      <c r="E201" s="42">
        <v>19.001999999999999</v>
      </c>
      <c r="F201" s="64" t="str">
        <f>IF(AND(RTO__33[[#This Row],[Month]]&gt;5,RTO__33[[#This Row],[Month]]&lt;10,RTO__33[[#This Row],[Day of Week]]&lt;=5,RTO__33[[#This Row],[Hour]]&gt;=15,RTO__33[[#This Row],[Hour]]&lt;=18),"ON","OFF")</f>
        <v>OFF</v>
      </c>
      <c r="G201"/>
      <c r="H201"/>
      <c r="I201"/>
    </row>
    <row r="202" spans="1:9" x14ac:dyDescent="0.25">
      <c r="A202" s="34">
        <v>45506</v>
      </c>
      <c r="B202" s="64">
        <v>8</v>
      </c>
      <c r="C202" s="64">
        <v>5</v>
      </c>
      <c r="D202" s="64">
        <v>9</v>
      </c>
      <c r="E202" s="42">
        <v>14.4848</v>
      </c>
      <c r="F202" s="64" t="str">
        <f>IF(AND(RTO__33[[#This Row],[Month]]&gt;5,RTO__33[[#This Row],[Month]]&lt;10,RTO__33[[#This Row],[Day of Week]]&lt;=5,RTO__33[[#This Row],[Hour]]&gt;=15,RTO__33[[#This Row],[Hour]]&lt;=18),"ON","OFF")</f>
        <v>OFF</v>
      </c>
      <c r="G202"/>
      <c r="H202"/>
      <c r="I202"/>
    </row>
    <row r="203" spans="1:9" x14ac:dyDescent="0.25">
      <c r="A203" s="34">
        <v>45506</v>
      </c>
      <c r="B203" s="64">
        <v>8</v>
      </c>
      <c r="C203" s="64">
        <v>5</v>
      </c>
      <c r="D203" s="64">
        <v>10</v>
      </c>
      <c r="E203" s="42">
        <v>25.0458</v>
      </c>
      <c r="F203" s="64" t="str">
        <f>IF(AND(RTO__33[[#This Row],[Month]]&gt;5,RTO__33[[#This Row],[Month]]&lt;10,RTO__33[[#This Row],[Day of Week]]&lt;=5,RTO__33[[#This Row],[Hour]]&gt;=15,RTO__33[[#This Row],[Hour]]&lt;=18),"ON","OFF")</f>
        <v>OFF</v>
      </c>
      <c r="G203"/>
      <c r="H203"/>
      <c r="I203"/>
    </row>
    <row r="204" spans="1:9" x14ac:dyDescent="0.25">
      <c r="A204" s="34">
        <v>45506</v>
      </c>
      <c r="B204" s="64">
        <v>8</v>
      </c>
      <c r="C204" s="64">
        <v>5</v>
      </c>
      <c r="D204" s="64">
        <v>11</v>
      </c>
      <c r="E204" s="42">
        <v>36.546300000000002</v>
      </c>
      <c r="F204" s="64" t="str">
        <f>IF(AND(RTO__33[[#This Row],[Month]]&gt;5,RTO__33[[#This Row],[Month]]&lt;10,RTO__33[[#This Row],[Day of Week]]&lt;=5,RTO__33[[#This Row],[Hour]]&gt;=15,RTO__33[[#This Row],[Hour]]&lt;=18),"ON","OFF")</f>
        <v>OFF</v>
      </c>
      <c r="G204"/>
      <c r="H204"/>
      <c r="I204"/>
    </row>
    <row r="205" spans="1:9" x14ac:dyDescent="0.25">
      <c r="A205" s="34">
        <v>45506</v>
      </c>
      <c r="B205" s="64">
        <v>8</v>
      </c>
      <c r="C205" s="64">
        <v>5</v>
      </c>
      <c r="D205" s="64">
        <v>12</v>
      </c>
      <c r="E205" s="42">
        <v>44.656500000000001</v>
      </c>
      <c r="F205" s="64" t="str">
        <f>IF(AND(RTO__33[[#This Row],[Month]]&gt;5,RTO__33[[#This Row],[Month]]&lt;10,RTO__33[[#This Row],[Day of Week]]&lt;=5,RTO__33[[#This Row],[Hour]]&gt;=15,RTO__33[[#This Row],[Hour]]&lt;=18),"ON","OFF")</f>
        <v>OFF</v>
      </c>
      <c r="G205"/>
      <c r="H205"/>
      <c r="I205"/>
    </row>
    <row r="206" spans="1:9" x14ac:dyDescent="0.25">
      <c r="A206" s="34">
        <v>45506</v>
      </c>
      <c r="B206" s="64">
        <v>8</v>
      </c>
      <c r="C206" s="64">
        <v>5</v>
      </c>
      <c r="D206" s="64">
        <v>13</v>
      </c>
      <c r="E206" s="42">
        <v>41.389200000000002</v>
      </c>
      <c r="F206" s="64" t="str">
        <f>IF(AND(RTO__33[[#This Row],[Month]]&gt;5,RTO__33[[#This Row],[Month]]&lt;10,RTO__33[[#This Row],[Day of Week]]&lt;=5,RTO__33[[#This Row],[Hour]]&gt;=15,RTO__33[[#This Row],[Hour]]&lt;=18),"ON","OFF")</f>
        <v>OFF</v>
      </c>
      <c r="G206"/>
      <c r="H206"/>
      <c r="I206"/>
    </row>
    <row r="207" spans="1:9" x14ac:dyDescent="0.25">
      <c r="A207" s="34">
        <v>45506</v>
      </c>
      <c r="B207" s="64">
        <v>8</v>
      </c>
      <c r="C207" s="64">
        <v>5</v>
      </c>
      <c r="D207" s="64">
        <v>14</v>
      </c>
      <c r="E207" s="42">
        <v>37.407400000000003</v>
      </c>
      <c r="F207" s="64" t="str">
        <f>IF(AND(RTO__33[[#This Row],[Month]]&gt;5,RTO__33[[#This Row],[Month]]&lt;10,RTO__33[[#This Row],[Day of Week]]&lt;=5,RTO__33[[#This Row],[Hour]]&gt;=15,RTO__33[[#This Row],[Hour]]&lt;=18),"ON","OFF")</f>
        <v>OFF</v>
      </c>
      <c r="G207"/>
      <c r="H207"/>
      <c r="I207"/>
    </row>
    <row r="208" spans="1:9" x14ac:dyDescent="0.25">
      <c r="A208" s="34">
        <v>45506</v>
      </c>
      <c r="B208" s="64">
        <v>8</v>
      </c>
      <c r="C208" s="64">
        <v>5</v>
      </c>
      <c r="D208" s="64">
        <v>15</v>
      </c>
      <c r="E208" s="42">
        <v>13.0784</v>
      </c>
      <c r="F208" s="64" t="str">
        <f>IF(AND(RTO__33[[#This Row],[Month]]&gt;5,RTO__33[[#This Row],[Month]]&lt;10,RTO__33[[#This Row],[Day of Week]]&lt;=5,RTO__33[[#This Row],[Hour]]&gt;=15,RTO__33[[#This Row],[Hour]]&lt;=18),"ON","OFF")</f>
        <v>ON</v>
      </c>
      <c r="G208"/>
      <c r="H208"/>
      <c r="I208"/>
    </row>
    <row r="209" spans="1:9" x14ac:dyDescent="0.25">
      <c r="A209" s="34">
        <v>45506</v>
      </c>
      <c r="B209" s="64">
        <v>8</v>
      </c>
      <c r="C209" s="64">
        <v>5</v>
      </c>
      <c r="D209" s="64">
        <v>16</v>
      </c>
      <c r="E209" s="42">
        <v>8.3352000000000004</v>
      </c>
      <c r="F209" s="64" t="str">
        <f>IF(AND(RTO__33[[#This Row],[Month]]&gt;5,RTO__33[[#This Row],[Month]]&lt;10,RTO__33[[#This Row],[Day of Week]]&lt;=5,RTO__33[[#This Row],[Hour]]&gt;=15,RTO__33[[#This Row],[Hour]]&lt;=18),"ON","OFF")</f>
        <v>ON</v>
      </c>
      <c r="G209"/>
      <c r="H209"/>
      <c r="I209"/>
    </row>
    <row r="210" spans="1:9" x14ac:dyDescent="0.25">
      <c r="A210" s="34">
        <v>45506</v>
      </c>
      <c r="B210" s="64">
        <v>8</v>
      </c>
      <c r="C210" s="64">
        <v>5</v>
      </c>
      <c r="D210" s="64">
        <v>17</v>
      </c>
      <c r="E210" s="42">
        <v>7.0007999999999999</v>
      </c>
      <c r="F210" s="64" t="str">
        <f>IF(AND(RTO__33[[#This Row],[Month]]&gt;5,RTO__33[[#This Row],[Month]]&lt;10,RTO__33[[#This Row],[Day of Week]]&lt;=5,RTO__33[[#This Row],[Hour]]&gt;=15,RTO__33[[#This Row],[Hour]]&lt;=18),"ON","OFF")</f>
        <v>ON</v>
      </c>
      <c r="G210"/>
      <c r="H210"/>
      <c r="I210"/>
    </row>
    <row r="211" spans="1:9" x14ac:dyDescent="0.25">
      <c r="A211" s="34">
        <v>45506</v>
      </c>
      <c r="B211" s="64">
        <v>8</v>
      </c>
      <c r="C211" s="64">
        <v>5</v>
      </c>
      <c r="D211" s="64">
        <v>18</v>
      </c>
      <c r="E211" s="42">
        <v>6.7366000000000001</v>
      </c>
      <c r="F211" s="64" t="str">
        <f>IF(AND(RTO__33[[#This Row],[Month]]&gt;5,RTO__33[[#This Row],[Month]]&lt;10,RTO__33[[#This Row],[Day of Week]]&lt;=5,RTO__33[[#This Row],[Hour]]&gt;=15,RTO__33[[#This Row],[Hour]]&lt;=18),"ON","OFF")</f>
        <v>ON</v>
      </c>
      <c r="G211"/>
      <c r="H211"/>
      <c r="I211"/>
    </row>
    <row r="212" spans="1:9" x14ac:dyDescent="0.25">
      <c r="A212" s="34">
        <v>45506</v>
      </c>
      <c r="B212" s="64">
        <v>8</v>
      </c>
      <c r="C212" s="64">
        <v>5</v>
      </c>
      <c r="D212" s="64">
        <v>19</v>
      </c>
      <c r="E212" s="42">
        <v>6.6369999999999996</v>
      </c>
      <c r="F212" s="64" t="str">
        <f>IF(AND(RTO__33[[#This Row],[Month]]&gt;5,RTO__33[[#This Row],[Month]]&lt;10,RTO__33[[#This Row],[Day of Week]]&lt;=5,RTO__33[[#This Row],[Hour]]&gt;=15,RTO__33[[#This Row],[Hour]]&lt;=18),"ON","OFF")</f>
        <v>OFF</v>
      </c>
      <c r="G212"/>
      <c r="H212"/>
      <c r="I212"/>
    </row>
    <row r="213" spans="1:9" x14ac:dyDescent="0.25">
      <c r="A213" s="34">
        <v>45506</v>
      </c>
      <c r="B213" s="64">
        <v>8</v>
      </c>
      <c r="C213" s="64">
        <v>5</v>
      </c>
      <c r="D213" s="64">
        <v>20</v>
      </c>
      <c r="E213" s="42">
        <v>6.7267000000000001</v>
      </c>
      <c r="F213" s="64" t="str">
        <f>IF(AND(RTO__33[[#This Row],[Month]]&gt;5,RTO__33[[#This Row],[Month]]&lt;10,RTO__33[[#This Row],[Day of Week]]&lt;=5,RTO__33[[#This Row],[Hour]]&gt;=15,RTO__33[[#This Row],[Hour]]&lt;=18),"ON","OFF")</f>
        <v>OFF</v>
      </c>
      <c r="G213"/>
      <c r="H213"/>
      <c r="I213"/>
    </row>
    <row r="214" spans="1:9" x14ac:dyDescent="0.25">
      <c r="A214" s="34">
        <v>45506</v>
      </c>
      <c r="B214" s="64">
        <v>8</v>
      </c>
      <c r="C214" s="64">
        <v>5</v>
      </c>
      <c r="D214" s="64">
        <v>21</v>
      </c>
      <c r="E214" s="42">
        <v>6.4817999999999998</v>
      </c>
      <c r="F214" s="64" t="str">
        <f>IF(AND(RTO__33[[#This Row],[Month]]&gt;5,RTO__33[[#This Row],[Month]]&lt;10,RTO__33[[#This Row],[Day of Week]]&lt;=5,RTO__33[[#This Row],[Hour]]&gt;=15,RTO__33[[#This Row],[Hour]]&lt;=18),"ON","OFF")</f>
        <v>OFF</v>
      </c>
      <c r="G214"/>
      <c r="H214"/>
      <c r="I214"/>
    </row>
    <row r="215" spans="1:9" x14ac:dyDescent="0.25">
      <c r="A215" s="34">
        <v>45506</v>
      </c>
      <c r="B215" s="64">
        <v>8</v>
      </c>
      <c r="C215" s="64">
        <v>5</v>
      </c>
      <c r="D215" s="64">
        <v>22</v>
      </c>
      <c r="E215" s="42">
        <v>6.5472000000000001</v>
      </c>
      <c r="F215" s="64" t="str">
        <f>IF(AND(RTO__33[[#This Row],[Month]]&gt;5,RTO__33[[#This Row],[Month]]&lt;10,RTO__33[[#This Row],[Day of Week]]&lt;=5,RTO__33[[#This Row],[Hour]]&gt;=15,RTO__33[[#This Row],[Hour]]&lt;=18),"ON","OFF")</f>
        <v>OFF</v>
      </c>
      <c r="G215"/>
      <c r="H215"/>
      <c r="I215"/>
    </row>
    <row r="216" spans="1:9" x14ac:dyDescent="0.25">
      <c r="A216" s="34">
        <v>45506</v>
      </c>
      <c r="B216" s="64">
        <v>8</v>
      </c>
      <c r="C216" s="64">
        <v>5</v>
      </c>
      <c r="D216" s="64">
        <v>23</v>
      </c>
      <c r="E216" s="42">
        <v>10.1233</v>
      </c>
      <c r="F216" s="64" t="str">
        <f>IF(AND(RTO__33[[#This Row],[Month]]&gt;5,RTO__33[[#This Row],[Month]]&lt;10,RTO__33[[#This Row],[Day of Week]]&lt;=5,RTO__33[[#This Row],[Hour]]&gt;=15,RTO__33[[#This Row],[Hour]]&lt;=18),"ON","OFF")</f>
        <v>OFF</v>
      </c>
      <c r="G216"/>
      <c r="H216"/>
      <c r="I216"/>
    </row>
    <row r="217" spans="1:9" x14ac:dyDescent="0.25">
      <c r="A217" s="34">
        <v>45506</v>
      </c>
      <c r="B217" s="64">
        <v>8</v>
      </c>
      <c r="C217" s="64">
        <v>5</v>
      </c>
      <c r="D217" s="64">
        <v>24</v>
      </c>
      <c r="E217" s="42">
        <v>16.793600000000001</v>
      </c>
      <c r="F217" s="64" t="str">
        <f>IF(AND(RTO__33[[#This Row],[Month]]&gt;5,RTO__33[[#This Row],[Month]]&lt;10,RTO__33[[#This Row],[Day of Week]]&lt;=5,RTO__33[[#This Row],[Hour]]&gt;=15,RTO__33[[#This Row],[Hour]]&lt;=18),"ON","OFF")</f>
        <v>OFF</v>
      </c>
      <c r="G217"/>
      <c r="H217"/>
      <c r="I217"/>
    </row>
    <row r="218" spans="1:9" x14ac:dyDescent="0.25">
      <c r="A218" s="34">
        <v>45507</v>
      </c>
      <c r="B218" s="64">
        <v>8</v>
      </c>
      <c r="C218" s="64">
        <v>6</v>
      </c>
      <c r="D218" s="64">
        <v>1</v>
      </c>
      <c r="E218" s="42">
        <v>5.9748000000000001</v>
      </c>
      <c r="F218" s="64" t="str">
        <f>IF(AND(RTO__33[[#This Row],[Month]]&gt;5,RTO__33[[#This Row],[Month]]&lt;10,RTO__33[[#This Row],[Day of Week]]&lt;=5,RTO__33[[#This Row],[Hour]]&gt;=15,RTO__33[[#This Row],[Hour]]&lt;=18),"ON","OFF")</f>
        <v>OFF</v>
      </c>
      <c r="G218"/>
      <c r="H218"/>
      <c r="I218"/>
    </row>
    <row r="219" spans="1:9" x14ac:dyDescent="0.25">
      <c r="A219" s="34">
        <v>45507</v>
      </c>
      <c r="B219" s="64">
        <v>8</v>
      </c>
      <c r="C219" s="64">
        <v>6</v>
      </c>
      <c r="D219" s="64">
        <v>2</v>
      </c>
      <c r="E219" s="42">
        <v>5.3547000000000002</v>
      </c>
      <c r="F219" s="64" t="str">
        <f>IF(AND(RTO__33[[#This Row],[Month]]&gt;5,RTO__33[[#This Row],[Month]]&lt;10,RTO__33[[#This Row],[Day of Week]]&lt;=5,RTO__33[[#This Row],[Hour]]&gt;=15,RTO__33[[#This Row],[Hour]]&lt;=18),"ON","OFF")</f>
        <v>OFF</v>
      </c>
      <c r="G219"/>
      <c r="H219"/>
      <c r="I219"/>
    </row>
    <row r="220" spans="1:9" x14ac:dyDescent="0.25">
      <c r="A220" s="34">
        <v>45507</v>
      </c>
      <c r="B220" s="64">
        <v>8</v>
      </c>
      <c r="C220" s="64">
        <v>6</v>
      </c>
      <c r="D220" s="64">
        <v>3</v>
      </c>
      <c r="E220" s="42">
        <v>5.0731000000000002</v>
      </c>
      <c r="F220" s="64" t="str">
        <f>IF(AND(RTO__33[[#This Row],[Month]]&gt;5,RTO__33[[#This Row],[Month]]&lt;10,RTO__33[[#This Row],[Day of Week]]&lt;=5,RTO__33[[#This Row],[Hour]]&gt;=15,RTO__33[[#This Row],[Hour]]&lt;=18),"ON","OFF")</f>
        <v>OFF</v>
      </c>
      <c r="G220"/>
      <c r="H220"/>
      <c r="I220"/>
    </row>
    <row r="221" spans="1:9" x14ac:dyDescent="0.25">
      <c r="A221" s="34">
        <v>45507</v>
      </c>
      <c r="B221" s="64">
        <v>8</v>
      </c>
      <c r="C221" s="64">
        <v>6</v>
      </c>
      <c r="D221" s="64">
        <v>4</v>
      </c>
      <c r="E221" s="42">
        <v>4.9983000000000004</v>
      </c>
      <c r="F221" s="64" t="str">
        <f>IF(AND(RTO__33[[#This Row],[Month]]&gt;5,RTO__33[[#This Row],[Month]]&lt;10,RTO__33[[#This Row],[Day of Week]]&lt;=5,RTO__33[[#This Row],[Hour]]&gt;=15,RTO__33[[#This Row],[Hour]]&lt;=18),"ON","OFF")</f>
        <v>OFF</v>
      </c>
      <c r="G221"/>
      <c r="H221"/>
      <c r="I221"/>
    </row>
    <row r="222" spans="1:9" x14ac:dyDescent="0.25">
      <c r="A222" s="34">
        <v>45507</v>
      </c>
      <c r="B222" s="64">
        <v>8</v>
      </c>
      <c r="C222" s="64">
        <v>6</v>
      </c>
      <c r="D222" s="64">
        <v>5</v>
      </c>
      <c r="E222" s="42">
        <v>4.9607000000000001</v>
      </c>
      <c r="F222" s="64" t="str">
        <f>IF(AND(RTO__33[[#This Row],[Month]]&gt;5,RTO__33[[#This Row],[Month]]&lt;10,RTO__33[[#This Row],[Day of Week]]&lt;=5,RTO__33[[#This Row],[Hour]]&gt;=15,RTO__33[[#This Row],[Hour]]&lt;=18),"ON","OFF")</f>
        <v>OFF</v>
      </c>
      <c r="G222"/>
      <c r="H222"/>
      <c r="I222"/>
    </row>
    <row r="223" spans="1:9" x14ac:dyDescent="0.25">
      <c r="A223" s="34">
        <v>45507</v>
      </c>
      <c r="B223" s="64">
        <v>8</v>
      </c>
      <c r="C223" s="64">
        <v>6</v>
      </c>
      <c r="D223" s="64">
        <v>6</v>
      </c>
      <c r="E223" s="42">
        <v>5.0552999999999999</v>
      </c>
      <c r="F223" s="64" t="str">
        <f>IF(AND(RTO__33[[#This Row],[Month]]&gt;5,RTO__33[[#This Row],[Month]]&lt;10,RTO__33[[#This Row],[Day of Week]]&lt;=5,RTO__33[[#This Row],[Hour]]&gt;=15,RTO__33[[#This Row],[Hour]]&lt;=18),"ON","OFF")</f>
        <v>OFF</v>
      </c>
      <c r="G223"/>
      <c r="H223"/>
      <c r="I223"/>
    </row>
    <row r="224" spans="1:9" x14ac:dyDescent="0.25">
      <c r="A224" s="34">
        <v>45507</v>
      </c>
      <c r="B224" s="64">
        <v>8</v>
      </c>
      <c r="C224" s="64">
        <v>6</v>
      </c>
      <c r="D224" s="64">
        <v>7</v>
      </c>
      <c r="E224" s="42">
        <v>-89.796599999999998</v>
      </c>
      <c r="F224" s="64" t="str">
        <f>IF(AND(RTO__33[[#This Row],[Month]]&gt;5,RTO__33[[#This Row],[Month]]&lt;10,RTO__33[[#This Row],[Day of Week]]&lt;=5,RTO__33[[#This Row],[Hour]]&gt;=15,RTO__33[[#This Row],[Hour]]&lt;=18),"ON","OFF")</f>
        <v>OFF</v>
      </c>
      <c r="G224"/>
      <c r="H224"/>
      <c r="I224"/>
    </row>
    <row r="225" spans="1:9" x14ac:dyDescent="0.25">
      <c r="A225" s="34">
        <v>45507</v>
      </c>
      <c r="B225" s="64">
        <v>8</v>
      </c>
      <c r="C225" s="64">
        <v>6</v>
      </c>
      <c r="D225" s="64">
        <v>8</v>
      </c>
      <c r="E225" s="42">
        <v>4.7847999999999997</v>
      </c>
      <c r="F225" s="64" t="str">
        <f>IF(AND(RTO__33[[#This Row],[Month]]&gt;5,RTO__33[[#This Row],[Month]]&lt;10,RTO__33[[#This Row],[Day of Week]]&lt;=5,RTO__33[[#This Row],[Hour]]&gt;=15,RTO__33[[#This Row],[Hour]]&lt;=18),"ON","OFF")</f>
        <v>OFF</v>
      </c>
      <c r="G225"/>
      <c r="H225"/>
      <c r="I225"/>
    </row>
    <row r="226" spans="1:9" x14ac:dyDescent="0.25">
      <c r="A226" s="34">
        <v>45507</v>
      </c>
      <c r="B226" s="64">
        <v>8</v>
      </c>
      <c r="C226" s="64">
        <v>6</v>
      </c>
      <c r="D226" s="64">
        <v>9</v>
      </c>
      <c r="E226" s="42">
        <v>4.5601000000000003</v>
      </c>
      <c r="F226" s="64" t="str">
        <f>IF(AND(RTO__33[[#This Row],[Month]]&gt;5,RTO__33[[#This Row],[Month]]&lt;10,RTO__33[[#This Row],[Day of Week]]&lt;=5,RTO__33[[#This Row],[Hour]]&gt;=15,RTO__33[[#This Row],[Hour]]&lt;=18),"ON","OFF")</f>
        <v>OFF</v>
      </c>
      <c r="G226"/>
      <c r="H226"/>
      <c r="I226"/>
    </row>
    <row r="227" spans="1:9" x14ac:dyDescent="0.25">
      <c r="A227" s="34">
        <v>45507</v>
      </c>
      <c r="B227" s="64">
        <v>8</v>
      </c>
      <c r="C227" s="64">
        <v>6</v>
      </c>
      <c r="D227" s="64">
        <v>10</v>
      </c>
      <c r="E227" s="42">
        <v>4.8666</v>
      </c>
      <c r="F227" s="64" t="str">
        <f>IF(AND(RTO__33[[#This Row],[Month]]&gt;5,RTO__33[[#This Row],[Month]]&lt;10,RTO__33[[#This Row],[Day of Week]]&lt;=5,RTO__33[[#This Row],[Hour]]&gt;=15,RTO__33[[#This Row],[Hour]]&lt;=18),"ON","OFF")</f>
        <v>OFF</v>
      </c>
      <c r="G227"/>
      <c r="H227"/>
      <c r="I227"/>
    </row>
    <row r="228" spans="1:9" x14ac:dyDescent="0.25">
      <c r="A228" s="34">
        <v>45507</v>
      </c>
      <c r="B228" s="64">
        <v>8</v>
      </c>
      <c r="C228" s="64">
        <v>6</v>
      </c>
      <c r="D228" s="64">
        <v>11</v>
      </c>
      <c r="E228" s="42">
        <v>5.9143999999999997</v>
      </c>
      <c r="F228" s="64" t="str">
        <f>IF(AND(RTO__33[[#This Row],[Month]]&gt;5,RTO__33[[#This Row],[Month]]&lt;10,RTO__33[[#This Row],[Day of Week]]&lt;=5,RTO__33[[#This Row],[Hour]]&gt;=15,RTO__33[[#This Row],[Hour]]&lt;=18),"ON","OFF")</f>
        <v>OFF</v>
      </c>
      <c r="G228"/>
      <c r="H228"/>
      <c r="I228"/>
    </row>
    <row r="229" spans="1:9" x14ac:dyDescent="0.25">
      <c r="A229" s="34">
        <v>45507</v>
      </c>
      <c r="B229" s="64">
        <v>8</v>
      </c>
      <c r="C229" s="64">
        <v>6</v>
      </c>
      <c r="D229" s="64">
        <v>12</v>
      </c>
      <c r="E229" s="42">
        <v>5.5170000000000003</v>
      </c>
      <c r="F229" s="64" t="str">
        <f>IF(AND(RTO__33[[#This Row],[Month]]&gt;5,RTO__33[[#This Row],[Month]]&lt;10,RTO__33[[#This Row],[Day of Week]]&lt;=5,RTO__33[[#This Row],[Hour]]&gt;=15,RTO__33[[#This Row],[Hour]]&lt;=18),"ON","OFF")</f>
        <v>OFF</v>
      </c>
      <c r="G229"/>
      <c r="H229"/>
      <c r="I229"/>
    </row>
    <row r="230" spans="1:9" x14ac:dyDescent="0.25">
      <c r="A230" s="34">
        <v>45507</v>
      </c>
      <c r="B230" s="64">
        <v>8</v>
      </c>
      <c r="C230" s="64">
        <v>6</v>
      </c>
      <c r="D230" s="64">
        <v>13</v>
      </c>
      <c r="E230" s="42">
        <v>7.0529999999999999</v>
      </c>
      <c r="F230" s="64" t="str">
        <f>IF(AND(RTO__33[[#This Row],[Month]]&gt;5,RTO__33[[#This Row],[Month]]&lt;10,RTO__33[[#This Row],[Day of Week]]&lt;=5,RTO__33[[#This Row],[Hour]]&gt;=15,RTO__33[[#This Row],[Hour]]&lt;=18),"ON","OFF")</f>
        <v>OFF</v>
      </c>
      <c r="G230"/>
      <c r="H230"/>
      <c r="I230"/>
    </row>
    <row r="231" spans="1:9" x14ac:dyDescent="0.25">
      <c r="A231" s="34">
        <v>45507</v>
      </c>
      <c r="B231" s="64">
        <v>8</v>
      </c>
      <c r="C231" s="64">
        <v>6</v>
      </c>
      <c r="D231" s="64">
        <v>14</v>
      </c>
      <c r="E231" s="42">
        <v>19.0153</v>
      </c>
      <c r="F231" s="64" t="str">
        <f>IF(AND(RTO__33[[#This Row],[Month]]&gt;5,RTO__33[[#This Row],[Month]]&lt;10,RTO__33[[#This Row],[Day of Week]]&lt;=5,RTO__33[[#This Row],[Hour]]&gt;=15,RTO__33[[#This Row],[Hour]]&lt;=18),"ON","OFF")</f>
        <v>OFF</v>
      </c>
      <c r="G231"/>
      <c r="H231"/>
      <c r="I231"/>
    </row>
    <row r="232" spans="1:9" x14ac:dyDescent="0.25">
      <c r="A232" s="34">
        <v>45507</v>
      </c>
      <c r="B232" s="64">
        <v>8</v>
      </c>
      <c r="C232" s="64">
        <v>6</v>
      </c>
      <c r="D232" s="64">
        <v>15</v>
      </c>
      <c r="E232" s="42">
        <v>7.0370999999999997</v>
      </c>
      <c r="F232" s="64" t="str">
        <f>IF(AND(RTO__33[[#This Row],[Month]]&gt;5,RTO__33[[#This Row],[Month]]&lt;10,RTO__33[[#This Row],[Day of Week]]&lt;=5,RTO__33[[#This Row],[Hour]]&gt;=15,RTO__33[[#This Row],[Hour]]&lt;=18),"ON","OFF")</f>
        <v>OFF</v>
      </c>
      <c r="G232"/>
      <c r="H232"/>
      <c r="I232"/>
    </row>
    <row r="233" spans="1:9" x14ac:dyDescent="0.25">
      <c r="A233" s="34">
        <v>45507</v>
      </c>
      <c r="B233" s="64">
        <v>8</v>
      </c>
      <c r="C233" s="64">
        <v>6</v>
      </c>
      <c r="D233" s="64">
        <v>16</v>
      </c>
      <c r="E233" s="42">
        <v>6.9421999999999997</v>
      </c>
      <c r="F233" s="64" t="str">
        <f>IF(AND(RTO__33[[#This Row],[Month]]&gt;5,RTO__33[[#This Row],[Month]]&lt;10,RTO__33[[#This Row],[Day of Week]]&lt;=5,RTO__33[[#This Row],[Hour]]&gt;=15,RTO__33[[#This Row],[Hour]]&lt;=18),"ON","OFF")</f>
        <v>OFF</v>
      </c>
      <c r="G233"/>
      <c r="H233"/>
      <c r="I233"/>
    </row>
    <row r="234" spans="1:9" x14ac:dyDescent="0.25">
      <c r="A234" s="34">
        <v>45507</v>
      </c>
      <c r="B234" s="64">
        <v>8</v>
      </c>
      <c r="C234" s="64">
        <v>6</v>
      </c>
      <c r="D234" s="64">
        <v>17</v>
      </c>
      <c r="E234" s="42">
        <v>6.7373000000000003</v>
      </c>
      <c r="F234" s="64" t="str">
        <f>IF(AND(RTO__33[[#This Row],[Month]]&gt;5,RTO__33[[#This Row],[Month]]&lt;10,RTO__33[[#This Row],[Day of Week]]&lt;=5,RTO__33[[#This Row],[Hour]]&gt;=15,RTO__33[[#This Row],[Hour]]&lt;=18),"ON","OFF")</f>
        <v>OFF</v>
      </c>
      <c r="G234"/>
      <c r="H234"/>
      <c r="I234"/>
    </row>
    <row r="235" spans="1:9" x14ac:dyDescent="0.25">
      <c r="A235" s="34">
        <v>45507</v>
      </c>
      <c r="B235" s="64">
        <v>8</v>
      </c>
      <c r="C235" s="64">
        <v>6</v>
      </c>
      <c r="D235" s="64">
        <v>18</v>
      </c>
      <c r="E235" s="42">
        <v>3.9910999999999999</v>
      </c>
      <c r="F235" s="64" t="str">
        <f>IF(AND(RTO__33[[#This Row],[Month]]&gt;5,RTO__33[[#This Row],[Month]]&lt;10,RTO__33[[#This Row],[Day of Week]]&lt;=5,RTO__33[[#This Row],[Hour]]&gt;=15,RTO__33[[#This Row],[Hour]]&lt;=18),"ON","OFF")</f>
        <v>OFF</v>
      </c>
      <c r="G235"/>
      <c r="H235"/>
      <c r="I235"/>
    </row>
    <row r="236" spans="1:9" x14ac:dyDescent="0.25">
      <c r="A236" s="34">
        <v>45507</v>
      </c>
      <c r="B236" s="64">
        <v>8</v>
      </c>
      <c r="C236" s="64">
        <v>6</v>
      </c>
      <c r="D236" s="64">
        <v>19</v>
      </c>
      <c r="E236" s="42">
        <v>3.5613999999999999</v>
      </c>
      <c r="F236" s="64" t="str">
        <f>IF(AND(RTO__33[[#This Row],[Month]]&gt;5,RTO__33[[#This Row],[Month]]&lt;10,RTO__33[[#This Row],[Day of Week]]&lt;=5,RTO__33[[#This Row],[Hour]]&gt;=15,RTO__33[[#This Row],[Hour]]&lt;=18),"ON","OFF")</f>
        <v>OFF</v>
      </c>
      <c r="G236"/>
      <c r="H236"/>
      <c r="I236"/>
    </row>
    <row r="237" spans="1:9" x14ac:dyDescent="0.25">
      <c r="A237" s="34">
        <v>45507</v>
      </c>
      <c r="B237" s="64">
        <v>8</v>
      </c>
      <c r="C237" s="64">
        <v>6</v>
      </c>
      <c r="D237" s="64">
        <v>20</v>
      </c>
      <c r="E237" s="42">
        <v>48.063499999999998</v>
      </c>
      <c r="F237" s="64" t="str">
        <f>IF(AND(RTO__33[[#This Row],[Month]]&gt;5,RTO__33[[#This Row],[Month]]&lt;10,RTO__33[[#This Row],[Day of Week]]&lt;=5,RTO__33[[#This Row],[Hour]]&gt;=15,RTO__33[[#This Row],[Hour]]&lt;=18),"ON","OFF")</f>
        <v>OFF</v>
      </c>
      <c r="G237"/>
      <c r="H237"/>
      <c r="I237"/>
    </row>
    <row r="238" spans="1:9" x14ac:dyDescent="0.25">
      <c r="A238" s="34">
        <v>45507</v>
      </c>
      <c r="B238" s="64">
        <v>8</v>
      </c>
      <c r="C238" s="64">
        <v>6</v>
      </c>
      <c r="D238" s="64">
        <v>21</v>
      </c>
      <c r="E238" s="42">
        <v>14.117900000000001</v>
      </c>
      <c r="F238" s="64" t="str">
        <f>IF(AND(RTO__33[[#This Row],[Month]]&gt;5,RTO__33[[#This Row],[Month]]&lt;10,RTO__33[[#This Row],[Day of Week]]&lt;=5,RTO__33[[#This Row],[Hour]]&gt;=15,RTO__33[[#This Row],[Hour]]&lt;=18),"ON","OFF")</f>
        <v>OFF</v>
      </c>
      <c r="G238"/>
      <c r="H238"/>
      <c r="I238"/>
    </row>
    <row r="239" spans="1:9" x14ac:dyDescent="0.25">
      <c r="A239" s="34">
        <v>45507</v>
      </c>
      <c r="B239" s="64">
        <v>8</v>
      </c>
      <c r="C239" s="64">
        <v>6</v>
      </c>
      <c r="D239" s="64">
        <v>22</v>
      </c>
      <c r="E239" s="42">
        <v>14.682399999999999</v>
      </c>
      <c r="F239" s="64" t="str">
        <f>IF(AND(RTO__33[[#This Row],[Month]]&gt;5,RTO__33[[#This Row],[Month]]&lt;10,RTO__33[[#This Row],[Day of Week]]&lt;=5,RTO__33[[#This Row],[Hour]]&gt;=15,RTO__33[[#This Row],[Hour]]&lt;=18),"ON","OFF")</f>
        <v>OFF</v>
      </c>
      <c r="G239"/>
      <c r="H239"/>
      <c r="I239"/>
    </row>
    <row r="240" spans="1:9" x14ac:dyDescent="0.25">
      <c r="A240" s="34">
        <v>45507</v>
      </c>
      <c r="B240" s="64">
        <v>8</v>
      </c>
      <c r="C240" s="64">
        <v>6</v>
      </c>
      <c r="D240" s="64">
        <v>23</v>
      </c>
      <c r="E240" s="42">
        <v>39.552199999999999</v>
      </c>
      <c r="F240" s="64" t="str">
        <f>IF(AND(RTO__33[[#This Row],[Month]]&gt;5,RTO__33[[#This Row],[Month]]&lt;10,RTO__33[[#This Row],[Day of Week]]&lt;=5,RTO__33[[#This Row],[Hour]]&gt;=15,RTO__33[[#This Row],[Hour]]&lt;=18),"ON","OFF")</f>
        <v>OFF</v>
      </c>
      <c r="G240"/>
      <c r="H240"/>
      <c r="I240"/>
    </row>
    <row r="241" spans="1:9" x14ac:dyDescent="0.25">
      <c r="A241" s="34">
        <v>45507</v>
      </c>
      <c r="B241" s="64">
        <v>8</v>
      </c>
      <c r="C241" s="64">
        <v>6</v>
      </c>
      <c r="D241" s="64">
        <v>24</v>
      </c>
      <c r="E241" s="42">
        <v>23.0274</v>
      </c>
      <c r="F241" s="64" t="str">
        <f>IF(AND(RTO__33[[#This Row],[Month]]&gt;5,RTO__33[[#This Row],[Month]]&lt;10,RTO__33[[#This Row],[Day of Week]]&lt;=5,RTO__33[[#This Row],[Hour]]&gt;=15,RTO__33[[#This Row],[Hour]]&lt;=18),"ON","OFF")</f>
        <v>OFF</v>
      </c>
      <c r="G241"/>
      <c r="H241"/>
      <c r="I241"/>
    </row>
    <row r="242" spans="1:9" x14ac:dyDescent="0.25">
      <c r="A242" s="34">
        <v>45508</v>
      </c>
      <c r="B242" s="64">
        <v>8</v>
      </c>
      <c r="C242" s="64">
        <v>7</v>
      </c>
      <c r="D242" s="64">
        <v>1</v>
      </c>
      <c r="E242" s="42">
        <v>28.815100000000001</v>
      </c>
      <c r="F242" s="64" t="str">
        <f>IF(AND(RTO__33[[#This Row],[Month]]&gt;5,RTO__33[[#This Row],[Month]]&lt;10,RTO__33[[#This Row],[Day of Week]]&lt;=5,RTO__33[[#This Row],[Hour]]&gt;=15,RTO__33[[#This Row],[Hour]]&lt;=18),"ON","OFF")</f>
        <v>OFF</v>
      </c>
      <c r="G242"/>
      <c r="H242"/>
      <c r="I242"/>
    </row>
    <row r="243" spans="1:9" x14ac:dyDescent="0.25">
      <c r="A243" s="34">
        <v>45508</v>
      </c>
      <c r="B243" s="64">
        <v>8</v>
      </c>
      <c r="C243" s="64">
        <v>7</v>
      </c>
      <c r="D243" s="64">
        <v>2</v>
      </c>
      <c r="E243" s="42">
        <v>3.4285000000000001</v>
      </c>
      <c r="F243" s="64" t="str">
        <f>IF(AND(RTO__33[[#This Row],[Month]]&gt;5,RTO__33[[#This Row],[Month]]&lt;10,RTO__33[[#This Row],[Day of Week]]&lt;=5,RTO__33[[#This Row],[Hour]]&gt;=15,RTO__33[[#This Row],[Hour]]&lt;=18),"ON","OFF")</f>
        <v>OFF</v>
      </c>
      <c r="G243"/>
      <c r="H243"/>
      <c r="I243"/>
    </row>
    <row r="244" spans="1:9" x14ac:dyDescent="0.25">
      <c r="A244" s="34">
        <v>45508</v>
      </c>
      <c r="B244" s="64">
        <v>8</v>
      </c>
      <c r="C244" s="64">
        <v>7</v>
      </c>
      <c r="D244" s="64">
        <v>3</v>
      </c>
      <c r="E244" s="42">
        <v>3.5848</v>
      </c>
      <c r="F244" s="64" t="str">
        <f>IF(AND(RTO__33[[#This Row],[Month]]&gt;5,RTO__33[[#This Row],[Month]]&lt;10,RTO__33[[#This Row],[Day of Week]]&lt;=5,RTO__33[[#This Row],[Hour]]&gt;=15,RTO__33[[#This Row],[Hour]]&lt;=18),"ON","OFF")</f>
        <v>OFF</v>
      </c>
      <c r="G244"/>
      <c r="H244"/>
      <c r="I244"/>
    </row>
    <row r="245" spans="1:9" x14ac:dyDescent="0.25">
      <c r="A245" s="34">
        <v>45508</v>
      </c>
      <c r="B245" s="64">
        <v>8</v>
      </c>
      <c r="C245" s="64">
        <v>7</v>
      </c>
      <c r="D245" s="64">
        <v>4</v>
      </c>
      <c r="E245" s="42">
        <v>3.1183999999999998</v>
      </c>
      <c r="F245" s="64" t="str">
        <f>IF(AND(RTO__33[[#This Row],[Month]]&gt;5,RTO__33[[#This Row],[Month]]&lt;10,RTO__33[[#This Row],[Day of Week]]&lt;=5,RTO__33[[#This Row],[Hour]]&gt;=15,RTO__33[[#This Row],[Hour]]&lt;=18),"ON","OFF")</f>
        <v>OFF</v>
      </c>
      <c r="G245"/>
      <c r="H245"/>
      <c r="I245"/>
    </row>
    <row r="246" spans="1:9" x14ac:dyDescent="0.25">
      <c r="A246" s="34">
        <v>45508</v>
      </c>
      <c r="B246" s="64">
        <v>8</v>
      </c>
      <c r="C246" s="64">
        <v>7</v>
      </c>
      <c r="D246" s="64">
        <v>5</v>
      </c>
      <c r="E246" s="42">
        <v>3.0617000000000001</v>
      </c>
      <c r="F246" s="64" t="str">
        <f>IF(AND(RTO__33[[#This Row],[Month]]&gt;5,RTO__33[[#This Row],[Month]]&lt;10,RTO__33[[#This Row],[Day of Week]]&lt;=5,RTO__33[[#This Row],[Hour]]&gt;=15,RTO__33[[#This Row],[Hour]]&lt;=18),"ON","OFF")</f>
        <v>OFF</v>
      </c>
      <c r="G246"/>
      <c r="H246"/>
      <c r="I246"/>
    </row>
    <row r="247" spans="1:9" x14ac:dyDescent="0.25">
      <c r="A247" s="34">
        <v>45508</v>
      </c>
      <c r="B247" s="64">
        <v>8</v>
      </c>
      <c r="C247" s="64">
        <v>7</v>
      </c>
      <c r="D247" s="64">
        <v>6</v>
      </c>
      <c r="E247" s="42">
        <v>2.6132</v>
      </c>
      <c r="F247" s="64" t="str">
        <f>IF(AND(RTO__33[[#This Row],[Month]]&gt;5,RTO__33[[#This Row],[Month]]&lt;10,RTO__33[[#This Row],[Day of Week]]&lt;=5,RTO__33[[#This Row],[Hour]]&gt;=15,RTO__33[[#This Row],[Hour]]&lt;=18),"ON","OFF")</f>
        <v>OFF</v>
      </c>
      <c r="G247"/>
      <c r="H247"/>
      <c r="I247"/>
    </row>
    <row r="248" spans="1:9" x14ac:dyDescent="0.25">
      <c r="A248" s="34">
        <v>45508</v>
      </c>
      <c r="B248" s="64">
        <v>8</v>
      </c>
      <c r="C248" s="64">
        <v>7</v>
      </c>
      <c r="D248" s="64">
        <v>7</v>
      </c>
      <c r="E248" s="42">
        <v>1.1303000000000001</v>
      </c>
      <c r="F248" s="64" t="str">
        <f>IF(AND(RTO__33[[#This Row],[Month]]&gt;5,RTO__33[[#This Row],[Month]]&lt;10,RTO__33[[#This Row],[Day of Week]]&lt;=5,RTO__33[[#This Row],[Hour]]&gt;=15,RTO__33[[#This Row],[Hour]]&lt;=18),"ON","OFF")</f>
        <v>OFF</v>
      </c>
      <c r="G248"/>
      <c r="H248"/>
      <c r="I248"/>
    </row>
    <row r="249" spans="1:9" x14ac:dyDescent="0.25">
      <c r="A249" s="34">
        <v>45508</v>
      </c>
      <c r="B249" s="64">
        <v>8</v>
      </c>
      <c r="C249" s="64">
        <v>7</v>
      </c>
      <c r="D249" s="64">
        <v>8</v>
      </c>
      <c r="E249" s="42">
        <v>1.3085</v>
      </c>
      <c r="F249" s="64" t="str">
        <f>IF(AND(RTO__33[[#This Row],[Month]]&gt;5,RTO__33[[#This Row],[Month]]&lt;10,RTO__33[[#This Row],[Day of Week]]&lt;=5,RTO__33[[#This Row],[Hour]]&gt;=15,RTO__33[[#This Row],[Hour]]&lt;=18),"ON","OFF")</f>
        <v>OFF</v>
      </c>
      <c r="G249"/>
      <c r="H249"/>
      <c r="I249"/>
    </row>
    <row r="250" spans="1:9" x14ac:dyDescent="0.25">
      <c r="A250" s="34">
        <v>45508</v>
      </c>
      <c r="B250" s="64">
        <v>8</v>
      </c>
      <c r="C250" s="64">
        <v>7</v>
      </c>
      <c r="D250" s="64">
        <v>9</v>
      </c>
      <c r="E250" s="42">
        <v>1.4188000000000001</v>
      </c>
      <c r="F250" s="64" t="str">
        <f>IF(AND(RTO__33[[#This Row],[Month]]&gt;5,RTO__33[[#This Row],[Month]]&lt;10,RTO__33[[#This Row],[Day of Week]]&lt;=5,RTO__33[[#This Row],[Hour]]&gt;=15,RTO__33[[#This Row],[Hour]]&lt;=18),"ON","OFF")</f>
        <v>OFF</v>
      </c>
      <c r="G250"/>
      <c r="H250"/>
      <c r="I250"/>
    </row>
    <row r="251" spans="1:9" x14ac:dyDescent="0.25">
      <c r="A251" s="34">
        <v>45508</v>
      </c>
      <c r="B251" s="64">
        <v>8</v>
      </c>
      <c r="C251" s="64">
        <v>7</v>
      </c>
      <c r="D251" s="64">
        <v>10</v>
      </c>
      <c r="E251" s="42">
        <v>1.4266000000000001</v>
      </c>
      <c r="F251" s="64" t="str">
        <f>IF(AND(RTO__33[[#This Row],[Month]]&gt;5,RTO__33[[#This Row],[Month]]&lt;10,RTO__33[[#This Row],[Day of Week]]&lt;=5,RTO__33[[#This Row],[Hour]]&gt;=15,RTO__33[[#This Row],[Hour]]&lt;=18),"ON","OFF")</f>
        <v>OFF</v>
      </c>
      <c r="G251"/>
      <c r="H251"/>
      <c r="I251"/>
    </row>
    <row r="252" spans="1:9" x14ac:dyDescent="0.25">
      <c r="A252" s="34">
        <v>45508</v>
      </c>
      <c r="B252" s="64">
        <v>8</v>
      </c>
      <c r="C252" s="64">
        <v>7</v>
      </c>
      <c r="D252" s="64">
        <v>11</v>
      </c>
      <c r="E252" s="42">
        <v>2.5512000000000001</v>
      </c>
      <c r="F252" s="64" t="str">
        <f>IF(AND(RTO__33[[#This Row],[Month]]&gt;5,RTO__33[[#This Row],[Month]]&lt;10,RTO__33[[#This Row],[Day of Week]]&lt;=5,RTO__33[[#This Row],[Hour]]&gt;=15,RTO__33[[#This Row],[Hour]]&lt;=18),"ON","OFF")</f>
        <v>OFF</v>
      </c>
      <c r="G252"/>
      <c r="H252"/>
      <c r="I252"/>
    </row>
    <row r="253" spans="1:9" x14ac:dyDescent="0.25">
      <c r="A253" s="34">
        <v>45508</v>
      </c>
      <c r="B253" s="64">
        <v>8</v>
      </c>
      <c r="C253" s="64">
        <v>7</v>
      </c>
      <c r="D253" s="64">
        <v>12</v>
      </c>
      <c r="E253" s="42">
        <v>5.0450999999999997</v>
      </c>
      <c r="F253" s="64" t="str">
        <f>IF(AND(RTO__33[[#This Row],[Month]]&gt;5,RTO__33[[#This Row],[Month]]&lt;10,RTO__33[[#This Row],[Day of Week]]&lt;=5,RTO__33[[#This Row],[Hour]]&gt;=15,RTO__33[[#This Row],[Hour]]&lt;=18),"ON","OFF")</f>
        <v>OFF</v>
      </c>
      <c r="G253"/>
      <c r="H253"/>
      <c r="I253"/>
    </row>
    <row r="254" spans="1:9" x14ac:dyDescent="0.25">
      <c r="A254" s="34">
        <v>45508</v>
      </c>
      <c r="B254" s="64">
        <v>8</v>
      </c>
      <c r="C254" s="64">
        <v>7</v>
      </c>
      <c r="D254" s="64">
        <v>13</v>
      </c>
      <c r="E254" s="42">
        <v>19.9878</v>
      </c>
      <c r="F254" s="64" t="str">
        <f>IF(AND(RTO__33[[#This Row],[Month]]&gt;5,RTO__33[[#This Row],[Month]]&lt;10,RTO__33[[#This Row],[Day of Week]]&lt;=5,RTO__33[[#This Row],[Hour]]&gt;=15,RTO__33[[#This Row],[Hour]]&lt;=18),"ON","OFF")</f>
        <v>OFF</v>
      </c>
      <c r="G254"/>
      <c r="H254"/>
      <c r="I254"/>
    </row>
    <row r="255" spans="1:9" x14ac:dyDescent="0.25">
      <c r="A255" s="34">
        <v>45508</v>
      </c>
      <c r="B255" s="64">
        <v>8</v>
      </c>
      <c r="C255" s="64">
        <v>7</v>
      </c>
      <c r="D255" s="64">
        <v>14</v>
      </c>
      <c r="E255" s="42">
        <v>28.519500000000001</v>
      </c>
      <c r="F255" s="64" t="str">
        <f>IF(AND(RTO__33[[#This Row],[Month]]&gt;5,RTO__33[[#This Row],[Month]]&lt;10,RTO__33[[#This Row],[Day of Week]]&lt;=5,RTO__33[[#This Row],[Hour]]&gt;=15,RTO__33[[#This Row],[Hour]]&lt;=18),"ON","OFF")</f>
        <v>OFF</v>
      </c>
      <c r="G255"/>
      <c r="H255"/>
      <c r="I255"/>
    </row>
    <row r="256" spans="1:9" x14ac:dyDescent="0.25">
      <c r="A256" s="34">
        <v>45508</v>
      </c>
      <c r="B256" s="64">
        <v>8</v>
      </c>
      <c r="C256" s="64">
        <v>7</v>
      </c>
      <c r="D256" s="64">
        <v>15</v>
      </c>
      <c r="E256" s="42">
        <v>32.907699999999998</v>
      </c>
      <c r="F256" s="64" t="str">
        <f>IF(AND(RTO__33[[#This Row],[Month]]&gt;5,RTO__33[[#This Row],[Month]]&lt;10,RTO__33[[#This Row],[Day of Week]]&lt;=5,RTO__33[[#This Row],[Hour]]&gt;=15,RTO__33[[#This Row],[Hour]]&lt;=18),"ON","OFF")</f>
        <v>OFF</v>
      </c>
      <c r="G256"/>
      <c r="H256"/>
      <c r="I256"/>
    </row>
    <row r="257" spans="1:9" x14ac:dyDescent="0.25">
      <c r="A257" s="34">
        <v>45508</v>
      </c>
      <c r="B257" s="64">
        <v>8</v>
      </c>
      <c r="C257" s="64">
        <v>7</v>
      </c>
      <c r="D257" s="64">
        <v>16</v>
      </c>
      <c r="E257" s="42">
        <v>31.082000000000001</v>
      </c>
      <c r="F257" s="64" t="str">
        <f>IF(AND(RTO__33[[#This Row],[Month]]&gt;5,RTO__33[[#This Row],[Month]]&lt;10,RTO__33[[#This Row],[Day of Week]]&lt;=5,RTO__33[[#This Row],[Hour]]&gt;=15,RTO__33[[#This Row],[Hour]]&lt;=18),"ON","OFF")</f>
        <v>OFF</v>
      </c>
      <c r="G257"/>
      <c r="H257"/>
      <c r="I257"/>
    </row>
    <row r="258" spans="1:9" x14ac:dyDescent="0.25">
      <c r="A258" s="34">
        <v>45508</v>
      </c>
      <c r="B258" s="64">
        <v>8</v>
      </c>
      <c r="C258" s="64">
        <v>7</v>
      </c>
      <c r="D258" s="64">
        <v>17</v>
      </c>
      <c r="E258" s="42">
        <v>37.392400000000002</v>
      </c>
      <c r="F258" s="64" t="str">
        <f>IF(AND(RTO__33[[#This Row],[Month]]&gt;5,RTO__33[[#This Row],[Month]]&lt;10,RTO__33[[#This Row],[Day of Week]]&lt;=5,RTO__33[[#This Row],[Hour]]&gt;=15,RTO__33[[#This Row],[Hour]]&lt;=18),"ON","OFF")</f>
        <v>OFF</v>
      </c>
      <c r="G258"/>
      <c r="H258"/>
      <c r="I258"/>
    </row>
    <row r="259" spans="1:9" x14ac:dyDescent="0.25">
      <c r="A259" s="34">
        <v>45508</v>
      </c>
      <c r="B259" s="64">
        <v>8</v>
      </c>
      <c r="C259" s="64">
        <v>7</v>
      </c>
      <c r="D259" s="64">
        <v>18</v>
      </c>
      <c r="E259" s="42">
        <v>14.7921</v>
      </c>
      <c r="F259" s="64" t="str">
        <f>IF(AND(RTO__33[[#This Row],[Month]]&gt;5,RTO__33[[#This Row],[Month]]&lt;10,RTO__33[[#This Row],[Day of Week]]&lt;=5,RTO__33[[#This Row],[Hour]]&gt;=15,RTO__33[[#This Row],[Hour]]&lt;=18),"ON","OFF")</f>
        <v>OFF</v>
      </c>
      <c r="G259"/>
      <c r="H259"/>
      <c r="I259"/>
    </row>
    <row r="260" spans="1:9" x14ac:dyDescent="0.25">
      <c r="A260" s="34">
        <v>45508</v>
      </c>
      <c r="B260" s="64">
        <v>8</v>
      </c>
      <c r="C260" s="64">
        <v>7</v>
      </c>
      <c r="D260" s="64">
        <v>19</v>
      </c>
      <c r="E260" s="42">
        <v>4.6036999999999999</v>
      </c>
      <c r="F260" s="64" t="str">
        <f>IF(AND(RTO__33[[#This Row],[Month]]&gt;5,RTO__33[[#This Row],[Month]]&lt;10,RTO__33[[#This Row],[Day of Week]]&lt;=5,RTO__33[[#This Row],[Hour]]&gt;=15,RTO__33[[#This Row],[Hour]]&lt;=18),"ON","OFF")</f>
        <v>OFF</v>
      </c>
      <c r="G260"/>
      <c r="H260"/>
      <c r="I260"/>
    </row>
    <row r="261" spans="1:9" x14ac:dyDescent="0.25">
      <c r="A261" s="34">
        <v>45508</v>
      </c>
      <c r="B261" s="64">
        <v>8</v>
      </c>
      <c r="C261" s="64">
        <v>7</v>
      </c>
      <c r="D261" s="64">
        <v>20</v>
      </c>
      <c r="E261" s="42">
        <v>3.7955000000000001</v>
      </c>
      <c r="F261" s="64" t="str">
        <f>IF(AND(RTO__33[[#This Row],[Month]]&gt;5,RTO__33[[#This Row],[Month]]&lt;10,RTO__33[[#This Row],[Day of Week]]&lt;=5,RTO__33[[#This Row],[Hour]]&gt;=15,RTO__33[[#This Row],[Hour]]&lt;=18),"ON","OFF")</f>
        <v>OFF</v>
      </c>
      <c r="G261"/>
      <c r="H261"/>
      <c r="I261"/>
    </row>
    <row r="262" spans="1:9" x14ac:dyDescent="0.25">
      <c r="A262" s="34">
        <v>45508</v>
      </c>
      <c r="B262" s="64">
        <v>8</v>
      </c>
      <c r="C262" s="64">
        <v>7</v>
      </c>
      <c r="D262" s="64">
        <v>21</v>
      </c>
      <c r="E262" s="42">
        <v>4.3262999999999998</v>
      </c>
      <c r="F262" s="64" t="str">
        <f>IF(AND(RTO__33[[#This Row],[Month]]&gt;5,RTO__33[[#This Row],[Month]]&lt;10,RTO__33[[#This Row],[Day of Week]]&lt;=5,RTO__33[[#This Row],[Hour]]&gt;=15,RTO__33[[#This Row],[Hour]]&lt;=18),"ON","OFF")</f>
        <v>OFF</v>
      </c>
      <c r="G262"/>
      <c r="H262"/>
      <c r="I262"/>
    </row>
    <row r="263" spans="1:9" x14ac:dyDescent="0.25">
      <c r="A263" s="34">
        <v>45508</v>
      </c>
      <c r="B263" s="64">
        <v>8</v>
      </c>
      <c r="C263" s="64">
        <v>7</v>
      </c>
      <c r="D263" s="64">
        <v>22</v>
      </c>
      <c r="E263" s="42">
        <v>4.9164000000000003</v>
      </c>
      <c r="F263" s="64" t="str">
        <f>IF(AND(RTO__33[[#This Row],[Month]]&gt;5,RTO__33[[#This Row],[Month]]&lt;10,RTO__33[[#This Row],[Day of Week]]&lt;=5,RTO__33[[#This Row],[Hour]]&gt;=15,RTO__33[[#This Row],[Hour]]&lt;=18),"ON","OFF")</f>
        <v>OFF</v>
      </c>
      <c r="G263"/>
      <c r="H263"/>
      <c r="I263"/>
    </row>
    <row r="264" spans="1:9" x14ac:dyDescent="0.25">
      <c r="A264" s="34">
        <v>45508</v>
      </c>
      <c r="B264" s="64">
        <v>8</v>
      </c>
      <c r="C264" s="64">
        <v>7</v>
      </c>
      <c r="D264" s="64">
        <v>23</v>
      </c>
      <c r="E264" s="42">
        <v>36.073799999999999</v>
      </c>
      <c r="F264" s="64" t="str">
        <f>IF(AND(RTO__33[[#This Row],[Month]]&gt;5,RTO__33[[#This Row],[Month]]&lt;10,RTO__33[[#This Row],[Day of Week]]&lt;=5,RTO__33[[#This Row],[Hour]]&gt;=15,RTO__33[[#This Row],[Hour]]&lt;=18),"ON","OFF")</f>
        <v>OFF</v>
      </c>
      <c r="G264"/>
      <c r="H264"/>
      <c r="I264"/>
    </row>
    <row r="265" spans="1:9" x14ac:dyDescent="0.25">
      <c r="A265" s="34">
        <v>45508</v>
      </c>
      <c r="B265" s="64">
        <v>8</v>
      </c>
      <c r="C265" s="64">
        <v>7</v>
      </c>
      <c r="D265" s="64">
        <v>24</v>
      </c>
      <c r="E265" s="42">
        <v>21.0671</v>
      </c>
      <c r="F265" s="64" t="str">
        <f>IF(AND(RTO__33[[#This Row],[Month]]&gt;5,RTO__33[[#This Row],[Month]]&lt;10,RTO__33[[#This Row],[Day of Week]]&lt;=5,RTO__33[[#This Row],[Hour]]&gt;=15,RTO__33[[#This Row],[Hour]]&lt;=18),"ON","OFF")</f>
        <v>OFF</v>
      </c>
      <c r="G265"/>
      <c r="H265"/>
      <c r="I265"/>
    </row>
    <row r="266" spans="1:9" x14ac:dyDescent="0.25">
      <c r="A266" s="34">
        <v>45509</v>
      </c>
      <c r="B266" s="64">
        <v>8</v>
      </c>
      <c r="C266" s="64">
        <v>1</v>
      </c>
      <c r="D266" s="64">
        <v>1</v>
      </c>
      <c r="E266" s="42">
        <v>27.6995</v>
      </c>
      <c r="F266" s="64" t="str">
        <f>IF(AND(RTO__33[[#This Row],[Month]]&gt;5,RTO__33[[#This Row],[Month]]&lt;10,RTO__33[[#This Row],[Day of Week]]&lt;=5,RTO__33[[#This Row],[Hour]]&gt;=15,RTO__33[[#This Row],[Hour]]&lt;=18),"ON","OFF")</f>
        <v>OFF</v>
      </c>
      <c r="G266"/>
      <c r="H266"/>
      <c r="I266"/>
    </row>
    <row r="267" spans="1:9" x14ac:dyDescent="0.25">
      <c r="A267" s="34">
        <v>45509</v>
      </c>
      <c r="B267" s="64">
        <v>8</v>
      </c>
      <c r="C267" s="64">
        <v>1</v>
      </c>
      <c r="D267" s="64">
        <v>2</v>
      </c>
      <c r="E267" s="42">
        <v>4.8255999999999997</v>
      </c>
      <c r="F267" s="64" t="str">
        <f>IF(AND(RTO__33[[#This Row],[Month]]&gt;5,RTO__33[[#This Row],[Month]]&lt;10,RTO__33[[#This Row],[Day of Week]]&lt;=5,RTO__33[[#This Row],[Hour]]&gt;=15,RTO__33[[#This Row],[Hour]]&lt;=18),"ON","OFF")</f>
        <v>OFF</v>
      </c>
      <c r="G267"/>
      <c r="H267"/>
      <c r="I267"/>
    </row>
    <row r="268" spans="1:9" x14ac:dyDescent="0.25">
      <c r="A268" s="34">
        <v>45509</v>
      </c>
      <c r="B268" s="64">
        <v>8</v>
      </c>
      <c r="C268" s="64">
        <v>1</v>
      </c>
      <c r="D268" s="64">
        <v>3</v>
      </c>
      <c r="E268" s="42">
        <v>3.3207</v>
      </c>
      <c r="F268" s="64" t="str">
        <f>IF(AND(RTO__33[[#This Row],[Month]]&gt;5,RTO__33[[#This Row],[Month]]&lt;10,RTO__33[[#This Row],[Day of Week]]&lt;=5,RTO__33[[#This Row],[Hour]]&gt;=15,RTO__33[[#This Row],[Hour]]&lt;=18),"ON","OFF")</f>
        <v>OFF</v>
      </c>
      <c r="G268"/>
      <c r="H268"/>
      <c r="I268"/>
    </row>
    <row r="269" spans="1:9" x14ac:dyDescent="0.25">
      <c r="A269" s="34">
        <v>45509</v>
      </c>
      <c r="B269" s="64">
        <v>8</v>
      </c>
      <c r="C269" s="64">
        <v>1</v>
      </c>
      <c r="D269" s="64">
        <v>4</v>
      </c>
      <c r="E269" s="42">
        <v>3.6465999999999998</v>
      </c>
      <c r="F269" s="64" t="str">
        <f>IF(AND(RTO__33[[#This Row],[Month]]&gt;5,RTO__33[[#This Row],[Month]]&lt;10,RTO__33[[#This Row],[Day of Week]]&lt;=5,RTO__33[[#This Row],[Hour]]&gt;=15,RTO__33[[#This Row],[Hour]]&lt;=18),"ON","OFF")</f>
        <v>OFF</v>
      </c>
      <c r="G269"/>
      <c r="H269"/>
      <c r="I269"/>
    </row>
    <row r="270" spans="1:9" x14ac:dyDescent="0.25">
      <c r="A270" s="34">
        <v>45509</v>
      </c>
      <c r="B270" s="64">
        <v>8</v>
      </c>
      <c r="C270" s="64">
        <v>1</v>
      </c>
      <c r="D270" s="64">
        <v>5</v>
      </c>
      <c r="E270" s="42">
        <v>3.4169</v>
      </c>
      <c r="F270" s="64" t="str">
        <f>IF(AND(RTO__33[[#This Row],[Month]]&gt;5,RTO__33[[#This Row],[Month]]&lt;10,RTO__33[[#This Row],[Day of Week]]&lt;=5,RTO__33[[#This Row],[Hour]]&gt;=15,RTO__33[[#This Row],[Hour]]&lt;=18),"ON","OFF")</f>
        <v>OFF</v>
      </c>
      <c r="G270"/>
      <c r="H270"/>
      <c r="I270"/>
    </row>
    <row r="271" spans="1:9" x14ac:dyDescent="0.25">
      <c r="A271" s="34">
        <v>45509</v>
      </c>
      <c r="B271" s="64">
        <v>8</v>
      </c>
      <c r="C271" s="64">
        <v>1</v>
      </c>
      <c r="D271" s="64">
        <v>6</v>
      </c>
      <c r="E271" s="42">
        <v>3.3106</v>
      </c>
      <c r="F271" s="64" t="str">
        <f>IF(AND(RTO__33[[#This Row],[Month]]&gt;5,RTO__33[[#This Row],[Month]]&lt;10,RTO__33[[#This Row],[Day of Week]]&lt;=5,RTO__33[[#This Row],[Hour]]&gt;=15,RTO__33[[#This Row],[Hour]]&lt;=18),"ON","OFF")</f>
        <v>OFF</v>
      </c>
      <c r="G271"/>
      <c r="H271"/>
      <c r="I271"/>
    </row>
    <row r="272" spans="1:9" x14ac:dyDescent="0.25">
      <c r="A272" s="34">
        <v>45509</v>
      </c>
      <c r="B272" s="64">
        <v>8</v>
      </c>
      <c r="C272" s="64">
        <v>1</v>
      </c>
      <c r="D272" s="64">
        <v>7</v>
      </c>
      <c r="E272" s="42">
        <v>1.3633</v>
      </c>
      <c r="F272" s="64" t="str">
        <f>IF(AND(RTO__33[[#This Row],[Month]]&gt;5,RTO__33[[#This Row],[Month]]&lt;10,RTO__33[[#This Row],[Day of Week]]&lt;=5,RTO__33[[#This Row],[Hour]]&gt;=15,RTO__33[[#This Row],[Hour]]&lt;=18),"ON","OFF")</f>
        <v>OFF</v>
      </c>
      <c r="G272"/>
      <c r="H272"/>
      <c r="I272"/>
    </row>
    <row r="273" spans="1:9" x14ac:dyDescent="0.25">
      <c r="A273" s="34">
        <v>45509</v>
      </c>
      <c r="B273" s="64">
        <v>8</v>
      </c>
      <c r="C273" s="64">
        <v>1</v>
      </c>
      <c r="D273" s="64">
        <v>8</v>
      </c>
      <c r="E273" s="42">
        <v>1.2948</v>
      </c>
      <c r="F273" s="64" t="str">
        <f>IF(AND(RTO__33[[#This Row],[Month]]&gt;5,RTO__33[[#This Row],[Month]]&lt;10,RTO__33[[#This Row],[Day of Week]]&lt;=5,RTO__33[[#This Row],[Hour]]&gt;=15,RTO__33[[#This Row],[Hour]]&lt;=18),"ON","OFF")</f>
        <v>OFF</v>
      </c>
      <c r="G273"/>
      <c r="H273"/>
      <c r="I273"/>
    </row>
    <row r="274" spans="1:9" x14ac:dyDescent="0.25">
      <c r="A274" s="34">
        <v>45509</v>
      </c>
      <c r="B274" s="64">
        <v>8</v>
      </c>
      <c r="C274" s="64">
        <v>1</v>
      </c>
      <c r="D274" s="64">
        <v>9</v>
      </c>
      <c r="E274" s="42">
        <v>3.6686999999999999</v>
      </c>
      <c r="F274" s="64" t="str">
        <f>IF(AND(RTO__33[[#This Row],[Month]]&gt;5,RTO__33[[#This Row],[Month]]&lt;10,RTO__33[[#This Row],[Day of Week]]&lt;=5,RTO__33[[#This Row],[Hour]]&gt;=15,RTO__33[[#This Row],[Hour]]&lt;=18),"ON","OFF")</f>
        <v>OFF</v>
      </c>
      <c r="G274"/>
      <c r="H274"/>
      <c r="I274"/>
    </row>
    <row r="275" spans="1:9" x14ac:dyDescent="0.25">
      <c r="A275" s="34">
        <v>45509</v>
      </c>
      <c r="B275" s="64">
        <v>8</v>
      </c>
      <c r="C275" s="64">
        <v>1</v>
      </c>
      <c r="D275" s="64">
        <v>10</v>
      </c>
      <c r="E275" s="42">
        <v>10.867800000000001</v>
      </c>
      <c r="F275" s="64" t="str">
        <f>IF(AND(RTO__33[[#This Row],[Month]]&gt;5,RTO__33[[#This Row],[Month]]&lt;10,RTO__33[[#This Row],[Day of Week]]&lt;=5,RTO__33[[#This Row],[Hour]]&gt;=15,RTO__33[[#This Row],[Hour]]&lt;=18),"ON","OFF")</f>
        <v>OFF</v>
      </c>
      <c r="G275"/>
      <c r="H275"/>
      <c r="I275"/>
    </row>
    <row r="276" spans="1:9" x14ac:dyDescent="0.25">
      <c r="A276" s="34">
        <v>45509</v>
      </c>
      <c r="B276" s="64">
        <v>8</v>
      </c>
      <c r="C276" s="64">
        <v>1</v>
      </c>
      <c r="D276" s="64">
        <v>11</v>
      </c>
      <c r="E276" s="42">
        <v>24.5078</v>
      </c>
      <c r="F276" s="64" t="str">
        <f>IF(AND(RTO__33[[#This Row],[Month]]&gt;5,RTO__33[[#This Row],[Month]]&lt;10,RTO__33[[#This Row],[Day of Week]]&lt;=5,RTO__33[[#This Row],[Hour]]&gt;=15,RTO__33[[#This Row],[Hour]]&lt;=18),"ON","OFF")</f>
        <v>OFF</v>
      </c>
      <c r="G276"/>
      <c r="H276"/>
      <c r="I276"/>
    </row>
    <row r="277" spans="1:9" x14ac:dyDescent="0.25">
      <c r="A277" s="34">
        <v>45509</v>
      </c>
      <c r="B277" s="64">
        <v>8</v>
      </c>
      <c r="C277" s="64">
        <v>1</v>
      </c>
      <c r="D277" s="64">
        <v>12</v>
      </c>
      <c r="E277" s="42">
        <v>18.426100000000002</v>
      </c>
      <c r="F277" s="64" t="str">
        <f>IF(AND(RTO__33[[#This Row],[Month]]&gt;5,RTO__33[[#This Row],[Month]]&lt;10,RTO__33[[#This Row],[Day of Week]]&lt;=5,RTO__33[[#This Row],[Hour]]&gt;=15,RTO__33[[#This Row],[Hour]]&lt;=18),"ON","OFF")</f>
        <v>OFF</v>
      </c>
      <c r="G277"/>
      <c r="H277"/>
      <c r="I277"/>
    </row>
    <row r="278" spans="1:9" x14ac:dyDescent="0.25">
      <c r="A278" s="34">
        <v>45509</v>
      </c>
      <c r="B278" s="64">
        <v>8</v>
      </c>
      <c r="C278" s="64">
        <v>1</v>
      </c>
      <c r="D278" s="64">
        <v>13</v>
      </c>
      <c r="E278" s="42">
        <v>32.360700000000001</v>
      </c>
      <c r="F278" s="64" t="str">
        <f>IF(AND(RTO__33[[#This Row],[Month]]&gt;5,RTO__33[[#This Row],[Month]]&lt;10,RTO__33[[#This Row],[Day of Week]]&lt;=5,RTO__33[[#This Row],[Hour]]&gt;=15,RTO__33[[#This Row],[Hour]]&lt;=18),"ON","OFF")</f>
        <v>OFF</v>
      </c>
      <c r="G278"/>
      <c r="H278"/>
      <c r="I278"/>
    </row>
    <row r="279" spans="1:9" x14ac:dyDescent="0.25">
      <c r="A279" s="34">
        <v>45509</v>
      </c>
      <c r="B279" s="64">
        <v>8</v>
      </c>
      <c r="C279" s="64">
        <v>1</v>
      </c>
      <c r="D279" s="64">
        <v>14</v>
      </c>
      <c r="E279" s="42">
        <v>38.607300000000002</v>
      </c>
      <c r="F279" s="64" t="str">
        <f>IF(AND(RTO__33[[#This Row],[Month]]&gt;5,RTO__33[[#This Row],[Month]]&lt;10,RTO__33[[#This Row],[Day of Week]]&lt;=5,RTO__33[[#This Row],[Hour]]&gt;=15,RTO__33[[#This Row],[Hour]]&lt;=18),"ON","OFF")</f>
        <v>OFF</v>
      </c>
      <c r="G279"/>
      <c r="H279"/>
      <c r="I279"/>
    </row>
    <row r="280" spans="1:9" x14ac:dyDescent="0.25">
      <c r="A280" s="34">
        <v>45509</v>
      </c>
      <c r="B280" s="64">
        <v>8</v>
      </c>
      <c r="C280" s="64">
        <v>1</v>
      </c>
      <c r="D280" s="64">
        <v>15</v>
      </c>
      <c r="E280" s="42">
        <v>63.143999999999998</v>
      </c>
      <c r="F280" s="64" t="str">
        <f>IF(AND(RTO__33[[#This Row],[Month]]&gt;5,RTO__33[[#This Row],[Month]]&lt;10,RTO__33[[#This Row],[Day of Week]]&lt;=5,RTO__33[[#This Row],[Hour]]&gt;=15,RTO__33[[#This Row],[Hour]]&lt;=18),"ON","OFF")</f>
        <v>ON</v>
      </c>
      <c r="G280"/>
      <c r="H280"/>
      <c r="I280"/>
    </row>
    <row r="281" spans="1:9" x14ac:dyDescent="0.25">
      <c r="A281" s="34">
        <v>45509</v>
      </c>
      <c r="B281" s="64">
        <v>8</v>
      </c>
      <c r="C281" s="64">
        <v>1</v>
      </c>
      <c r="D281" s="64">
        <v>16</v>
      </c>
      <c r="E281" s="42">
        <v>54.072899999999997</v>
      </c>
      <c r="F281" s="64" t="str">
        <f>IF(AND(RTO__33[[#This Row],[Month]]&gt;5,RTO__33[[#This Row],[Month]]&lt;10,RTO__33[[#This Row],[Day of Week]]&lt;=5,RTO__33[[#This Row],[Hour]]&gt;=15,RTO__33[[#This Row],[Hour]]&lt;=18),"ON","OFF")</f>
        <v>ON</v>
      </c>
      <c r="G281"/>
      <c r="H281"/>
      <c r="I281"/>
    </row>
    <row r="282" spans="1:9" x14ac:dyDescent="0.25">
      <c r="A282" s="34">
        <v>45509</v>
      </c>
      <c r="B282" s="64">
        <v>8</v>
      </c>
      <c r="C282" s="64">
        <v>1</v>
      </c>
      <c r="D282" s="64">
        <v>17</v>
      </c>
      <c r="E282" s="42">
        <v>108.6446</v>
      </c>
      <c r="F282" s="64" t="str">
        <f>IF(AND(RTO__33[[#This Row],[Month]]&gt;5,RTO__33[[#This Row],[Month]]&lt;10,RTO__33[[#This Row],[Day of Week]]&lt;=5,RTO__33[[#This Row],[Hour]]&gt;=15,RTO__33[[#This Row],[Hour]]&lt;=18),"ON","OFF")</f>
        <v>ON</v>
      </c>
      <c r="G282"/>
      <c r="H282"/>
      <c r="I282"/>
    </row>
    <row r="283" spans="1:9" x14ac:dyDescent="0.25">
      <c r="A283" s="34">
        <v>45509</v>
      </c>
      <c r="B283" s="64">
        <v>8</v>
      </c>
      <c r="C283" s="64">
        <v>1</v>
      </c>
      <c r="D283" s="64">
        <v>18</v>
      </c>
      <c r="E283" s="42">
        <v>47.264400000000002</v>
      </c>
      <c r="F283" s="64" t="str">
        <f>IF(AND(RTO__33[[#This Row],[Month]]&gt;5,RTO__33[[#This Row],[Month]]&lt;10,RTO__33[[#This Row],[Day of Week]]&lt;=5,RTO__33[[#This Row],[Hour]]&gt;=15,RTO__33[[#This Row],[Hour]]&lt;=18),"ON","OFF")</f>
        <v>ON</v>
      </c>
      <c r="G283"/>
      <c r="H283"/>
      <c r="I283"/>
    </row>
    <row r="284" spans="1:9" x14ac:dyDescent="0.25">
      <c r="A284" s="34">
        <v>45509</v>
      </c>
      <c r="B284" s="64">
        <v>8</v>
      </c>
      <c r="C284" s="64">
        <v>1</v>
      </c>
      <c r="D284" s="64">
        <v>19</v>
      </c>
      <c r="E284" s="42">
        <v>123.729</v>
      </c>
      <c r="F284" s="64" t="str">
        <f>IF(AND(RTO__33[[#This Row],[Month]]&gt;5,RTO__33[[#This Row],[Month]]&lt;10,RTO__33[[#This Row],[Day of Week]]&lt;=5,RTO__33[[#This Row],[Hour]]&gt;=15,RTO__33[[#This Row],[Hour]]&lt;=18),"ON","OFF")</f>
        <v>OFF</v>
      </c>
      <c r="G284"/>
      <c r="H284"/>
      <c r="I284"/>
    </row>
    <row r="285" spans="1:9" x14ac:dyDescent="0.25">
      <c r="A285" s="34">
        <v>45509</v>
      </c>
      <c r="B285" s="64">
        <v>8</v>
      </c>
      <c r="C285" s="64">
        <v>1</v>
      </c>
      <c r="D285" s="64">
        <v>20</v>
      </c>
      <c r="E285" s="42">
        <v>67.733699999999999</v>
      </c>
      <c r="F285" s="64" t="str">
        <f>IF(AND(RTO__33[[#This Row],[Month]]&gt;5,RTO__33[[#This Row],[Month]]&lt;10,RTO__33[[#This Row],[Day of Week]]&lt;=5,RTO__33[[#This Row],[Hour]]&gt;=15,RTO__33[[#This Row],[Hour]]&lt;=18),"ON","OFF")</f>
        <v>OFF</v>
      </c>
      <c r="G285"/>
      <c r="H285"/>
      <c r="I285"/>
    </row>
    <row r="286" spans="1:9" x14ac:dyDescent="0.25">
      <c r="A286" s="34">
        <v>45509</v>
      </c>
      <c r="B286" s="64">
        <v>8</v>
      </c>
      <c r="C286" s="64">
        <v>1</v>
      </c>
      <c r="D286" s="64">
        <v>21</v>
      </c>
      <c r="E286" s="42">
        <v>47.956800000000001</v>
      </c>
      <c r="F286" s="64" t="str">
        <f>IF(AND(RTO__33[[#This Row],[Month]]&gt;5,RTO__33[[#This Row],[Month]]&lt;10,RTO__33[[#This Row],[Day of Week]]&lt;=5,RTO__33[[#This Row],[Hour]]&gt;=15,RTO__33[[#This Row],[Hour]]&lt;=18),"ON","OFF")</f>
        <v>OFF</v>
      </c>
      <c r="G286"/>
      <c r="H286"/>
      <c r="I286"/>
    </row>
    <row r="287" spans="1:9" x14ac:dyDescent="0.25">
      <c r="A287" s="34">
        <v>45509</v>
      </c>
      <c r="B287" s="64">
        <v>8</v>
      </c>
      <c r="C287" s="64">
        <v>1</v>
      </c>
      <c r="D287" s="64">
        <v>22</v>
      </c>
      <c r="E287" s="42">
        <v>38.354300000000002</v>
      </c>
      <c r="F287" s="64" t="str">
        <f>IF(AND(RTO__33[[#This Row],[Month]]&gt;5,RTO__33[[#This Row],[Month]]&lt;10,RTO__33[[#This Row],[Day of Week]]&lt;=5,RTO__33[[#This Row],[Hour]]&gt;=15,RTO__33[[#This Row],[Hour]]&lt;=18),"ON","OFF")</f>
        <v>OFF</v>
      </c>
      <c r="G287"/>
      <c r="H287"/>
      <c r="I287"/>
    </row>
    <row r="288" spans="1:9" x14ac:dyDescent="0.25">
      <c r="A288" s="34">
        <v>45509</v>
      </c>
      <c r="B288" s="64">
        <v>8</v>
      </c>
      <c r="C288" s="64">
        <v>1</v>
      </c>
      <c r="D288" s="64">
        <v>23</v>
      </c>
      <c r="E288" s="42">
        <v>38.052300000000002</v>
      </c>
      <c r="F288" s="64" t="str">
        <f>IF(AND(RTO__33[[#This Row],[Month]]&gt;5,RTO__33[[#This Row],[Month]]&lt;10,RTO__33[[#This Row],[Day of Week]]&lt;=5,RTO__33[[#This Row],[Hour]]&gt;=15,RTO__33[[#This Row],[Hour]]&lt;=18),"ON","OFF")</f>
        <v>OFF</v>
      </c>
      <c r="G288"/>
      <c r="H288"/>
      <c r="I288"/>
    </row>
    <row r="289" spans="1:9" x14ac:dyDescent="0.25">
      <c r="A289" s="34">
        <v>45509</v>
      </c>
      <c r="B289" s="64">
        <v>8</v>
      </c>
      <c r="C289" s="64">
        <v>1</v>
      </c>
      <c r="D289" s="64">
        <v>24</v>
      </c>
      <c r="E289" s="42">
        <v>31.620200000000001</v>
      </c>
      <c r="F289" s="64" t="str">
        <f>IF(AND(RTO__33[[#This Row],[Month]]&gt;5,RTO__33[[#This Row],[Month]]&lt;10,RTO__33[[#This Row],[Day of Week]]&lt;=5,RTO__33[[#This Row],[Hour]]&gt;=15,RTO__33[[#This Row],[Hour]]&lt;=18),"ON","OFF")</f>
        <v>OFF</v>
      </c>
      <c r="G289"/>
      <c r="H289"/>
      <c r="I289"/>
    </row>
    <row r="290" spans="1:9" x14ac:dyDescent="0.25">
      <c r="A290" s="34">
        <v>45510</v>
      </c>
      <c r="B290" s="64">
        <v>8</v>
      </c>
      <c r="C290" s="64">
        <v>2</v>
      </c>
      <c r="D290" s="64">
        <v>1</v>
      </c>
      <c r="E290" s="42">
        <v>21.104600000000001</v>
      </c>
      <c r="F290" s="64" t="str">
        <f>IF(AND(RTO__33[[#This Row],[Month]]&gt;5,RTO__33[[#This Row],[Month]]&lt;10,RTO__33[[#This Row],[Day of Week]]&lt;=5,RTO__33[[#This Row],[Hour]]&gt;=15,RTO__33[[#This Row],[Hour]]&lt;=18),"ON","OFF")</f>
        <v>OFF</v>
      </c>
      <c r="G290"/>
      <c r="H290"/>
      <c r="I290"/>
    </row>
    <row r="291" spans="1:9" x14ac:dyDescent="0.25">
      <c r="A291" s="34">
        <v>45510</v>
      </c>
      <c r="B291" s="64">
        <v>8</v>
      </c>
      <c r="C291" s="64">
        <v>2</v>
      </c>
      <c r="D291" s="64">
        <v>2</v>
      </c>
      <c r="E291" s="42">
        <v>13.787800000000001</v>
      </c>
      <c r="F291" s="64" t="str">
        <f>IF(AND(RTO__33[[#This Row],[Month]]&gt;5,RTO__33[[#This Row],[Month]]&lt;10,RTO__33[[#This Row],[Day of Week]]&lt;=5,RTO__33[[#This Row],[Hour]]&gt;=15,RTO__33[[#This Row],[Hour]]&lt;=18),"ON","OFF")</f>
        <v>OFF</v>
      </c>
      <c r="G291"/>
      <c r="H291"/>
      <c r="I291"/>
    </row>
    <row r="292" spans="1:9" x14ac:dyDescent="0.25">
      <c r="A292" s="34">
        <v>45510</v>
      </c>
      <c r="B292" s="64">
        <v>8</v>
      </c>
      <c r="C292" s="64">
        <v>2</v>
      </c>
      <c r="D292" s="64">
        <v>3</v>
      </c>
      <c r="E292" s="42">
        <v>14.8367</v>
      </c>
      <c r="F292" s="64" t="str">
        <f>IF(AND(RTO__33[[#This Row],[Month]]&gt;5,RTO__33[[#This Row],[Month]]&lt;10,RTO__33[[#This Row],[Day of Week]]&lt;=5,RTO__33[[#This Row],[Hour]]&gt;=15,RTO__33[[#This Row],[Hour]]&lt;=18),"ON","OFF")</f>
        <v>OFF</v>
      </c>
      <c r="G292"/>
      <c r="H292"/>
      <c r="I292"/>
    </row>
    <row r="293" spans="1:9" x14ac:dyDescent="0.25">
      <c r="A293" s="34">
        <v>45510</v>
      </c>
      <c r="B293" s="64">
        <v>8</v>
      </c>
      <c r="C293" s="64">
        <v>2</v>
      </c>
      <c r="D293" s="64">
        <v>4</v>
      </c>
      <c r="E293" s="42">
        <v>18.146999999999998</v>
      </c>
      <c r="F293" s="64" t="str">
        <f>IF(AND(RTO__33[[#This Row],[Month]]&gt;5,RTO__33[[#This Row],[Month]]&lt;10,RTO__33[[#This Row],[Day of Week]]&lt;=5,RTO__33[[#This Row],[Hour]]&gt;=15,RTO__33[[#This Row],[Hour]]&lt;=18),"ON","OFF")</f>
        <v>OFF</v>
      </c>
      <c r="G293"/>
      <c r="H293"/>
      <c r="I293"/>
    </row>
    <row r="294" spans="1:9" x14ac:dyDescent="0.25">
      <c r="A294" s="34">
        <v>45510</v>
      </c>
      <c r="B294" s="64">
        <v>8</v>
      </c>
      <c r="C294" s="64">
        <v>2</v>
      </c>
      <c r="D294" s="64">
        <v>5</v>
      </c>
      <c r="E294" s="42">
        <v>17.458200000000001</v>
      </c>
      <c r="F294" s="64" t="str">
        <f>IF(AND(RTO__33[[#This Row],[Month]]&gt;5,RTO__33[[#This Row],[Month]]&lt;10,RTO__33[[#This Row],[Day of Week]]&lt;=5,RTO__33[[#This Row],[Hour]]&gt;=15,RTO__33[[#This Row],[Hour]]&lt;=18),"ON","OFF")</f>
        <v>OFF</v>
      </c>
      <c r="G294"/>
      <c r="H294"/>
      <c r="I294"/>
    </row>
    <row r="295" spans="1:9" x14ac:dyDescent="0.25">
      <c r="A295" s="34">
        <v>45510</v>
      </c>
      <c r="B295" s="64">
        <v>8</v>
      </c>
      <c r="C295" s="64">
        <v>2</v>
      </c>
      <c r="D295" s="64">
        <v>6</v>
      </c>
      <c r="E295" s="42">
        <v>26.114799999999999</v>
      </c>
      <c r="F295" s="64" t="str">
        <f>IF(AND(RTO__33[[#This Row],[Month]]&gt;5,RTO__33[[#This Row],[Month]]&lt;10,RTO__33[[#This Row],[Day of Week]]&lt;=5,RTO__33[[#This Row],[Hour]]&gt;=15,RTO__33[[#This Row],[Hour]]&lt;=18),"ON","OFF")</f>
        <v>OFF</v>
      </c>
      <c r="G295"/>
      <c r="H295"/>
      <c r="I295"/>
    </row>
    <row r="296" spans="1:9" x14ac:dyDescent="0.25">
      <c r="A296" s="34">
        <v>45510</v>
      </c>
      <c r="B296" s="64">
        <v>8</v>
      </c>
      <c r="C296" s="64">
        <v>2</v>
      </c>
      <c r="D296" s="64">
        <v>7</v>
      </c>
      <c r="E296" s="42">
        <v>8.6341999999999999</v>
      </c>
      <c r="F296" s="64" t="str">
        <f>IF(AND(RTO__33[[#This Row],[Month]]&gt;5,RTO__33[[#This Row],[Month]]&lt;10,RTO__33[[#This Row],[Day of Week]]&lt;=5,RTO__33[[#This Row],[Hour]]&gt;=15,RTO__33[[#This Row],[Hour]]&lt;=18),"ON","OFF")</f>
        <v>OFF</v>
      </c>
      <c r="G296"/>
      <c r="H296"/>
      <c r="I296"/>
    </row>
    <row r="297" spans="1:9" x14ac:dyDescent="0.25">
      <c r="A297" s="34">
        <v>45510</v>
      </c>
      <c r="B297" s="64">
        <v>8</v>
      </c>
      <c r="C297" s="64">
        <v>2</v>
      </c>
      <c r="D297" s="64">
        <v>8</v>
      </c>
      <c r="E297" s="42">
        <v>7.8491999999999997</v>
      </c>
      <c r="F297" s="64" t="str">
        <f>IF(AND(RTO__33[[#This Row],[Month]]&gt;5,RTO__33[[#This Row],[Month]]&lt;10,RTO__33[[#This Row],[Day of Week]]&lt;=5,RTO__33[[#This Row],[Hour]]&gt;=15,RTO__33[[#This Row],[Hour]]&lt;=18),"ON","OFF")</f>
        <v>OFF</v>
      </c>
      <c r="G297"/>
      <c r="H297"/>
      <c r="I297"/>
    </row>
    <row r="298" spans="1:9" x14ac:dyDescent="0.25">
      <c r="A298" s="34">
        <v>45510</v>
      </c>
      <c r="B298" s="64">
        <v>8</v>
      </c>
      <c r="C298" s="64">
        <v>2</v>
      </c>
      <c r="D298" s="64">
        <v>9</v>
      </c>
      <c r="E298" s="42">
        <v>17.638100000000001</v>
      </c>
      <c r="F298" s="64" t="str">
        <f>IF(AND(RTO__33[[#This Row],[Month]]&gt;5,RTO__33[[#This Row],[Month]]&lt;10,RTO__33[[#This Row],[Day of Week]]&lt;=5,RTO__33[[#This Row],[Hour]]&gt;=15,RTO__33[[#This Row],[Hour]]&lt;=18),"ON","OFF")</f>
        <v>OFF</v>
      </c>
      <c r="G298"/>
      <c r="H298"/>
      <c r="I298"/>
    </row>
    <row r="299" spans="1:9" x14ac:dyDescent="0.25">
      <c r="A299" s="34">
        <v>45510</v>
      </c>
      <c r="B299" s="64">
        <v>8</v>
      </c>
      <c r="C299" s="64">
        <v>2</v>
      </c>
      <c r="D299" s="64">
        <v>10</v>
      </c>
      <c r="E299" s="42">
        <v>18.919499999999999</v>
      </c>
      <c r="F299" s="64" t="str">
        <f>IF(AND(RTO__33[[#This Row],[Month]]&gt;5,RTO__33[[#This Row],[Month]]&lt;10,RTO__33[[#This Row],[Day of Week]]&lt;=5,RTO__33[[#This Row],[Hour]]&gt;=15,RTO__33[[#This Row],[Hour]]&lt;=18),"ON","OFF")</f>
        <v>OFF</v>
      </c>
      <c r="G299"/>
      <c r="H299"/>
      <c r="I299"/>
    </row>
    <row r="300" spans="1:9" x14ac:dyDescent="0.25">
      <c r="A300" s="34">
        <v>45510</v>
      </c>
      <c r="B300" s="64">
        <v>8</v>
      </c>
      <c r="C300" s="64">
        <v>2</v>
      </c>
      <c r="D300" s="64">
        <v>11</v>
      </c>
      <c r="E300" s="42">
        <v>25.63</v>
      </c>
      <c r="F300" s="64" t="str">
        <f>IF(AND(RTO__33[[#This Row],[Month]]&gt;5,RTO__33[[#This Row],[Month]]&lt;10,RTO__33[[#This Row],[Day of Week]]&lt;=5,RTO__33[[#This Row],[Hour]]&gt;=15,RTO__33[[#This Row],[Hour]]&lt;=18),"ON","OFF")</f>
        <v>OFF</v>
      </c>
      <c r="G300"/>
      <c r="H300"/>
      <c r="I300"/>
    </row>
    <row r="301" spans="1:9" x14ac:dyDescent="0.25">
      <c r="A301" s="34">
        <v>45510</v>
      </c>
      <c r="B301" s="64">
        <v>8</v>
      </c>
      <c r="C301" s="64">
        <v>2</v>
      </c>
      <c r="D301" s="64">
        <v>12</v>
      </c>
      <c r="E301" s="42">
        <v>18.146100000000001</v>
      </c>
      <c r="F301" s="64" t="str">
        <f>IF(AND(RTO__33[[#This Row],[Month]]&gt;5,RTO__33[[#This Row],[Month]]&lt;10,RTO__33[[#This Row],[Day of Week]]&lt;=5,RTO__33[[#This Row],[Hour]]&gt;=15,RTO__33[[#This Row],[Hour]]&lt;=18),"ON","OFF")</f>
        <v>OFF</v>
      </c>
      <c r="G301"/>
      <c r="H301"/>
      <c r="I301"/>
    </row>
    <row r="302" spans="1:9" x14ac:dyDescent="0.25">
      <c r="A302" s="34">
        <v>45510</v>
      </c>
      <c r="B302" s="64">
        <v>8</v>
      </c>
      <c r="C302" s="64">
        <v>2</v>
      </c>
      <c r="D302" s="64">
        <v>13</v>
      </c>
      <c r="E302" s="42">
        <v>34.826900000000002</v>
      </c>
      <c r="F302" s="64" t="str">
        <f>IF(AND(RTO__33[[#This Row],[Month]]&gt;5,RTO__33[[#This Row],[Month]]&lt;10,RTO__33[[#This Row],[Day of Week]]&lt;=5,RTO__33[[#This Row],[Hour]]&gt;=15,RTO__33[[#This Row],[Hour]]&lt;=18),"ON","OFF")</f>
        <v>OFF</v>
      </c>
      <c r="G302"/>
      <c r="H302"/>
      <c r="I302"/>
    </row>
    <row r="303" spans="1:9" x14ac:dyDescent="0.25">
      <c r="A303" s="34">
        <v>45510</v>
      </c>
      <c r="B303" s="64">
        <v>8</v>
      </c>
      <c r="C303" s="64">
        <v>2</v>
      </c>
      <c r="D303" s="64">
        <v>14</v>
      </c>
      <c r="E303" s="42">
        <v>31.518599999999999</v>
      </c>
      <c r="F303" s="64" t="str">
        <f>IF(AND(RTO__33[[#This Row],[Month]]&gt;5,RTO__33[[#This Row],[Month]]&lt;10,RTO__33[[#This Row],[Day of Week]]&lt;=5,RTO__33[[#This Row],[Hour]]&gt;=15,RTO__33[[#This Row],[Hour]]&lt;=18),"ON","OFF")</f>
        <v>OFF</v>
      </c>
      <c r="G303"/>
      <c r="H303"/>
      <c r="I303"/>
    </row>
    <row r="304" spans="1:9" x14ac:dyDescent="0.25">
      <c r="A304" s="34">
        <v>45510</v>
      </c>
      <c r="B304" s="64">
        <v>8</v>
      </c>
      <c r="C304" s="64">
        <v>2</v>
      </c>
      <c r="D304" s="64">
        <v>15</v>
      </c>
      <c r="E304" s="42">
        <v>37.280299999999997</v>
      </c>
      <c r="F304" s="64" t="str">
        <f>IF(AND(RTO__33[[#This Row],[Month]]&gt;5,RTO__33[[#This Row],[Month]]&lt;10,RTO__33[[#This Row],[Day of Week]]&lt;=5,RTO__33[[#This Row],[Hour]]&gt;=15,RTO__33[[#This Row],[Hour]]&lt;=18),"ON","OFF")</f>
        <v>ON</v>
      </c>
      <c r="G304"/>
      <c r="H304"/>
      <c r="I304"/>
    </row>
    <row r="305" spans="1:9" x14ac:dyDescent="0.25">
      <c r="A305" s="34">
        <v>45510</v>
      </c>
      <c r="B305" s="64">
        <v>8</v>
      </c>
      <c r="C305" s="64">
        <v>2</v>
      </c>
      <c r="D305" s="64">
        <v>16</v>
      </c>
      <c r="E305" s="42">
        <v>40.656300000000002</v>
      </c>
      <c r="F305" s="64" t="str">
        <f>IF(AND(RTO__33[[#This Row],[Month]]&gt;5,RTO__33[[#This Row],[Month]]&lt;10,RTO__33[[#This Row],[Day of Week]]&lt;=5,RTO__33[[#This Row],[Hour]]&gt;=15,RTO__33[[#This Row],[Hour]]&lt;=18),"ON","OFF")</f>
        <v>ON</v>
      </c>
      <c r="G305"/>
      <c r="H305"/>
      <c r="I305"/>
    </row>
    <row r="306" spans="1:9" x14ac:dyDescent="0.25">
      <c r="A306" s="34">
        <v>45510</v>
      </c>
      <c r="B306" s="64">
        <v>8</v>
      </c>
      <c r="C306" s="64">
        <v>2</v>
      </c>
      <c r="D306" s="64">
        <v>17</v>
      </c>
      <c r="E306" s="42">
        <v>38.170999999999999</v>
      </c>
      <c r="F306" s="64" t="str">
        <f>IF(AND(RTO__33[[#This Row],[Month]]&gt;5,RTO__33[[#This Row],[Month]]&lt;10,RTO__33[[#This Row],[Day of Week]]&lt;=5,RTO__33[[#This Row],[Hour]]&gt;=15,RTO__33[[#This Row],[Hour]]&lt;=18),"ON","OFF")</f>
        <v>ON</v>
      </c>
      <c r="G306"/>
      <c r="H306"/>
      <c r="I306"/>
    </row>
    <row r="307" spans="1:9" x14ac:dyDescent="0.25">
      <c r="A307" s="34">
        <v>45510</v>
      </c>
      <c r="B307" s="64">
        <v>8</v>
      </c>
      <c r="C307" s="64">
        <v>2</v>
      </c>
      <c r="D307" s="64">
        <v>18</v>
      </c>
      <c r="E307" s="42">
        <v>40.802700000000002</v>
      </c>
      <c r="F307" s="64" t="str">
        <f>IF(AND(RTO__33[[#This Row],[Month]]&gt;5,RTO__33[[#This Row],[Month]]&lt;10,RTO__33[[#This Row],[Day of Week]]&lt;=5,RTO__33[[#This Row],[Hour]]&gt;=15,RTO__33[[#This Row],[Hour]]&lt;=18),"ON","OFF")</f>
        <v>ON</v>
      </c>
      <c r="G307"/>
      <c r="H307"/>
      <c r="I307"/>
    </row>
    <row r="308" spans="1:9" x14ac:dyDescent="0.25">
      <c r="A308" s="34">
        <v>45510</v>
      </c>
      <c r="B308" s="64">
        <v>8</v>
      </c>
      <c r="C308" s="64">
        <v>2</v>
      </c>
      <c r="D308" s="64">
        <v>19</v>
      </c>
      <c r="E308" s="42">
        <v>54.152799999999999</v>
      </c>
      <c r="F308" s="64" t="str">
        <f>IF(AND(RTO__33[[#This Row],[Month]]&gt;5,RTO__33[[#This Row],[Month]]&lt;10,RTO__33[[#This Row],[Day of Week]]&lt;=5,RTO__33[[#This Row],[Hour]]&gt;=15,RTO__33[[#This Row],[Hour]]&lt;=18),"ON","OFF")</f>
        <v>OFF</v>
      </c>
      <c r="G308"/>
      <c r="H308"/>
      <c r="I308"/>
    </row>
    <row r="309" spans="1:9" x14ac:dyDescent="0.25">
      <c r="A309" s="34">
        <v>45510</v>
      </c>
      <c r="B309" s="64">
        <v>8</v>
      </c>
      <c r="C309" s="64">
        <v>2</v>
      </c>
      <c r="D309" s="64">
        <v>20</v>
      </c>
      <c r="E309" s="42">
        <v>51.863599999999998</v>
      </c>
      <c r="F309" s="64" t="str">
        <f>IF(AND(RTO__33[[#This Row],[Month]]&gt;5,RTO__33[[#This Row],[Month]]&lt;10,RTO__33[[#This Row],[Day of Week]]&lt;=5,RTO__33[[#This Row],[Hour]]&gt;=15,RTO__33[[#This Row],[Hour]]&lt;=18),"ON","OFF")</f>
        <v>OFF</v>
      </c>
      <c r="G309"/>
      <c r="H309"/>
      <c r="I309"/>
    </row>
    <row r="310" spans="1:9" x14ac:dyDescent="0.25">
      <c r="A310" s="34">
        <v>45510</v>
      </c>
      <c r="B310" s="64">
        <v>8</v>
      </c>
      <c r="C310" s="64">
        <v>2</v>
      </c>
      <c r="D310" s="64">
        <v>21</v>
      </c>
      <c r="E310" s="42">
        <v>47.521000000000001</v>
      </c>
      <c r="F310" s="64" t="str">
        <f>IF(AND(RTO__33[[#This Row],[Month]]&gt;5,RTO__33[[#This Row],[Month]]&lt;10,RTO__33[[#This Row],[Day of Week]]&lt;=5,RTO__33[[#This Row],[Hour]]&gt;=15,RTO__33[[#This Row],[Hour]]&lt;=18),"ON","OFF")</f>
        <v>OFF</v>
      </c>
      <c r="G310"/>
      <c r="H310"/>
      <c r="I310"/>
    </row>
    <row r="311" spans="1:9" x14ac:dyDescent="0.25">
      <c r="A311" s="34">
        <v>45510</v>
      </c>
      <c r="B311" s="64">
        <v>8</v>
      </c>
      <c r="C311" s="64">
        <v>2</v>
      </c>
      <c r="D311" s="64">
        <v>22</v>
      </c>
      <c r="E311" s="42">
        <v>17.895700000000001</v>
      </c>
      <c r="F311" s="64" t="str">
        <f>IF(AND(RTO__33[[#This Row],[Month]]&gt;5,RTO__33[[#This Row],[Month]]&lt;10,RTO__33[[#This Row],[Day of Week]]&lt;=5,RTO__33[[#This Row],[Hour]]&gt;=15,RTO__33[[#This Row],[Hour]]&lt;=18),"ON","OFF")</f>
        <v>OFF</v>
      </c>
      <c r="G311"/>
      <c r="H311"/>
      <c r="I311"/>
    </row>
    <row r="312" spans="1:9" x14ac:dyDescent="0.25">
      <c r="A312" s="34">
        <v>45510</v>
      </c>
      <c r="B312" s="64">
        <v>8</v>
      </c>
      <c r="C312" s="64">
        <v>2</v>
      </c>
      <c r="D312" s="64">
        <v>23</v>
      </c>
      <c r="E312" s="42">
        <v>38.766399999999997</v>
      </c>
      <c r="F312" s="64" t="str">
        <f>IF(AND(RTO__33[[#This Row],[Month]]&gt;5,RTO__33[[#This Row],[Month]]&lt;10,RTO__33[[#This Row],[Day of Week]]&lt;=5,RTO__33[[#This Row],[Hour]]&gt;=15,RTO__33[[#This Row],[Hour]]&lt;=18),"ON","OFF")</f>
        <v>OFF</v>
      </c>
      <c r="G312"/>
      <c r="H312"/>
      <c r="I312"/>
    </row>
    <row r="313" spans="1:9" x14ac:dyDescent="0.25">
      <c r="A313" s="34">
        <v>45510</v>
      </c>
      <c r="B313" s="64">
        <v>8</v>
      </c>
      <c r="C313" s="64">
        <v>2</v>
      </c>
      <c r="D313" s="64">
        <v>24</v>
      </c>
      <c r="E313" s="42">
        <v>22.388500000000001</v>
      </c>
      <c r="F313" s="64" t="str">
        <f>IF(AND(RTO__33[[#This Row],[Month]]&gt;5,RTO__33[[#This Row],[Month]]&lt;10,RTO__33[[#This Row],[Day of Week]]&lt;=5,RTO__33[[#This Row],[Hour]]&gt;=15,RTO__33[[#This Row],[Hour]]&lt;=18),"ON","OFF")</f>
        <v>OFF</v>
      </c>
      <c r="G313"/>
      <c r="H313"/>
      <c r="I313"/>
    </row>
    <row r="314" spans="1:9" x14ac:dyDescent="0.25">
      <c r="A314" s="34">
        <v>45511</v>
      </c>
      <c r="B314" s="64">
        <v>8</v>
      </c>
      <c r="C314" s="64">
        <v>3</v>
      </c>
      <c r="D314" s="64">
        <v>1</v>
      </c>
      <c r="E314" s="42">
        <v>17.590800000000002</v>
      </c>
      <c r="F314" s="64" t="str">
        <f>IF(AND(RTO__33[[#This Row],[Month]]&gt;5,RTO__33[[#This Row],[Month]]&lt;10,RTO__33[[#This Row],[Day of Week]]&lt;=5,RTO__33[[#This Row],[Hour]]&gt;=15,RTO__33[[#This Row],[Hour]]&lt;=18),"ON","OFF")</f>
        <v>OFF</v>
      </c>
      <c r="G314"/>
      <c r="H314"/>
      <c r="I314"/>
    </row>
    <row r="315" spans="1:9" x14ac:dyDescent="0.25">
      <c r="A315" s="34">
        <v>45511</v>
      </c>
      <c r="B315" s="64">
        <v>8</v>
      </c>
      <c r="C315" s="64">
        <v>3</v>
      </c>
      <c r="D315" s="64">
        <v>2</v>
      </c>
      <c r="E315" s="42">
        <v>34.533099999999997</v>
      </c>
      <c r="F315" s="64" t="str">
        <f>IF(AND(RTO__33[[#This Row],[Month]]&gt;5,RTO__33[[#This Row],[Month]]&lt;10,RTO__33[[#This Row],[Day of Week]]&lt;=5,RTO__33[[#This Row],[Hour]]&gt;=15,RTO__33[[#This Row],[Hour]]&lt;=18),"ON","OFF")</f>
        <v>OFF</v>
      </c>
      <c r="G315"/>
      <c r="H315"/>
      <c r="I315"/>
    </row>
    <row r="316" spans="1:9" x14ac:dyDescent="0.25">
      <c r="A316" s="34">
        <v>45511</v>
      </c>
      <c r="B316" s="64">
        <v>8</v>
      </c>
      <c r="C316" s="64">
        <v>3</v>
      </c>
      <c r="D316" s="64">
        <v>3</v>
      </c>
      <c r="E316" s="42">
        <v>30.986899999999999</v>
      </c>
      <c r="F316" s="64" t="str">
        <f>IF(AND(RTO__33[[#This Row],[Month]]&gt;5,RTO__33[[#This Row],[Month]]&lt;10,RTO__33[[#This Row],[Day of Week]]&lt;=5,RTO__33[[#This Row],[Hour]]&gt;=15,RTO__33[[#This Row],[Hour]]&lt;=18),"ON","OFF")</f>
        <v>OFF</v>
      </c>
      <c r="G316"/>
      <c r="H316"/>
      <c r="I316"/>
    </row>
    <row r="317" spans="1:9" x14ac:dyDescent="0.25">
      <c r="A317" s="34">
        <v>45511</v>
      </c>
      <c r="B317" s="64">
        <v>8</v>
      </c>
      <c r="C317" s="64">
        <v>3</v>
      </c>
      <c r="D317" s="64">
        <v>4</v>
      </c>
      <c r="E317" s="42">
        <v>31.816600000000001</v>
      </c>
      <c r="F317" s="64" t="str">
        <f>IF(AND(RTO__33[[#This Row],[Month]]&gt;5,RTO__33[[#This Row],[Month]]&lt;10,RTO__33[[#This Row],[Day of Week]]&lt;=5,RTO__33[[#This Row],[Hour]]&gt;=15,RTO__33[[#This Row],[Hour]]&lt;=18),"ON","OFF")</f>
        <v>OFF</v>
      </c>
      <c r="G317"/>
      <c r="H317"/>
      <c r="I317"/>
    </row>
    <row r="318" spans="1:9" x14ac:dyDescent="0.25">
      <c r="A318" s="34">
        <v>45511</v>
      </c>
      <c r="B318" s="64">
        <v>8</v>
      </c>
      <c r="C318" s="64">
        <v>3</v>
      </c>
      <c r="D318" s="64">
        <v>5</v>
      </c>
      <c r="E318" s="42">
        <v>33.492100000000001</v>
      </c>
      <c r="F318" s="64" t="str">
        <f>IF(AND(RTO__33[[#This Row],[Month]]&gt;5,RTO__33[[#This Row],[Month]]&lt;10,RTO__33[[#This Row],[Day of Week]]&lt;=5,RTO__33[[#This Row],[Hour]]&gt;=15,RTO__33[[#This Row],[Hour]]&lt;=18),"ON","OFF")</f>
        <v>OFF</v>
      </c>
      <c r="G318"/>
      <c r="H318"/>
      <c r="I318"/>
    </row>
    <row r="319" spans="1:9" x14ac:dyDescent="0.25">
      <c r="A319" s="34">
        <v>45511</v>
      </c>
      <c r="B319" s="64">
        <v>8</v>
      </c>
      <c r="C319" s="64">
        <v>3</v>
      </c>
      <c r="D319" s="64">
        <v>6</v>
      </c>
      <c r="E319" s="42">
        <v>32.793199999999999</v>
      </c>
      <c r="F319" s="64" t="str">
        <f>IF(AND(RTO__33[[#This Row],[Month]]&gt;5,RTO__33[[#This Row],[Month]]&lt;10,RTO__33[[#This Row],[Day of Week]]&lt;=5,RTO__33[[#This Row],[Hour]]&gt;=15,RTO__33[[#This Row],[Hour]]&lt;=18),"ON","OFF")</f>
        <v>OFF</v>
      </c>
      <c r="G319"/>
      <c r="H319"/>
      <c r="I319"/>
    </row>
    <row r="320" spans="1:9" x14ac:dyDescent="0.25">
      <c r="A320" s="34">
        <v>45511</v>
      </c>
      <c r="B320" s="64">
        <v>8</v>
      </c>
      <c r="C320" s="64">
        <v>3</v>
      </c>
      <c r="D320" s="64">
        <v>7</v>
      </c>
      <c r="E320" s="42">
        <v>10.5045</v>
      </c>
      <c r="F320" s="64" t="str">
        <f>IF(AND(RTO__33[[#This Row],[Month]]&gt;5,RTO__33[[#This Row],[Month]]&lt;10,RTO__33[[#This Row],[Day of Week]]&lt;=5,RTO__33[[#This Row],[Hour]]&gt;=15,RTO__33[[#This Row],[Hour]]&lt;=18),"ON","OFF")</f>
        <v>OFF</v>
      </c>
      <c r="G320"/>
      <c r="H320"/>
      <c r="I320"/>
    </row>
    <row r="321" spans="1:9" x14ac:dyDescent="0.25">
      <c r="A321" s="34">
        <v>45511</v>
      </c>
      <c r="B321" s="64">
        <v>8</v>
      </c>
      <c r="C321" s="64">
        <v>3</v>
      </c>
      <c r="D321" s="64">
        <v>8</v>
      </c>
      <c r="E321" s="42">
        <v>20.491299999999999</v>
      </c>
      <c r="F321" s="64" t="str">
        <f>IF(AND(RTO__33[[#This Row],[Month]]&gt;5,RTO__33[[#This Row],[Month]]&lt;10,RTO__33[[#This Row],[Day of Week]]&lt;=5,RTO__33[[#This Row],[Hour]]&gt;=15,RTO__33[[#This Row],[Hour]]&lt;=18),"ON","OFF")</f>
        <v>OFF</v>
      </c>
      <c r="G321"/>
      <c r="H321"/>
      <c r="I321"/>
    </row>
    <row r="322" spans="1:9" x14ac:dyDescent="0.25">
      <c r="A322" s="34">
        <v>45511</v>
      </c>
      <c r="B322" s="64">
        <v>8</v>
      </c>
      <c r="C322" s="64">
        <v>3</v>
      </c>
      <c r="D322" s="64">
        <v>9</v>
      </c>
      <c r="E322" s="42">
        <v>11.670500000000001</v>
      </c>
      <c r="F322" s="64" t="str">
        <f>IF(AND(RTO__33[[#This Row],[Month]]&gt;5,RTO__33[[#This Row],[Month]]&lt;10,RTO__33[[#This Row],[Day of Week]]&lt;=5,RTO__33[[#This Row],[Hour]]&gt;=15,RTO__33[[#This Row],[Hour]]&lt;=18),"ON","OFF")</f>
        <v>OFF</v>
      </c>
      <c r="G322"/>
      <c r="H322"/>
      <c r="I322"/>
    </row>
    <row r="323" spans="1:9" x14ac:dyDescent="0.25">
      <c r="A323" s="34">
        <v>45511</v>
      </c>
      <c r="B323" s="64">
        <v>8</v>
      </c>
      <c r="C323" s="64">
        <v>3</v>
      </c>
      <c r="D323" s="64">
        <v>10</v>
      </c>
      <c r="E323" s="42">
        <v>27.740300000000001</v>
      </c>
      <c r="F323" s="64" t="str">
        <f>IF(AND(RTO__33[[#This Row],[Month]]&gt;5,RTO__33[[#This Row],[Month]]&lt;10,RTO__33[[#This Row],[Day of Week]]&lt;=5,RTO__33[[#This Row],[Hour]]&gt;=15,RTO__33[[#This Row],[Hour]]&lt;=18),"ON","OFF")</f>
        <v>OFF</v>
      </c>
      <c r="G323"/>
      <c r="H323"/>
      <c r="I323"/>
    </row>
    <row r="324" spans="1:9" x14ac:dyDescent="0.25">
      <c r="A324" s="34">
        <v>45511</v>
      </c>
      <c r="B324" s="64">
        <v>8</v>
      </c>
      <c r="C324" s="64">
        <v>3</v>
      </c>
      <c r="D324" s="64">
        <v>11</v>
      </c>
      <c r="E324" s="42">
        <v>30.319500000000001</v>
      </c>
      <c r="F324" s="64" t="str">
        <f>IF(AND(RTO__33[[#This Row],[Month]]&gt;5,RTO__33[[#This Row],[Month]]&lt;10,RTO__33[[#This Row],[Day of Week]]&lt;=5,RTO__33[[#This Row],[Hour]]&gt;=15,RTO__33[[#This Row],[Hour]]&lt;=18),"ON","OFF")</f>
        <v>OFF</v>
      </c>
      <c r="G324"/>
      <c r="H324"/>
      <c r="I324"/>
    </row>
    <row r="325" spans="1:9" x14ac:dyDescent="0.25">
      <c r="A325" s="34">
        <v>45511</v>
      </c>
      <c r="B325" s="64">
        <v>8</v>
      </c>
      <c r="C325" s="64">
        <v>3</v>
      </c>
      <c r="D325" s="64">
        <v>12</v>
      </c>
      <c r="E325" s="42">
        <v>31.985099999999999</v>
      </c>
      <c r="F325" s="64" t="str">
        <f>IF(AND(RTO__33[[#This Row],[Month]]&gt;5,RTO__33[[#This Row],[Month]]&lt;10,RTO__33[[#This Row],[Day of Week]]&lt;=5,RTO__33[[#This Row],[Hour]]&gt;=15,RTO__33[[#This Row],[Hour]]&lt;=18),"ON","OFF")</f>
        <v>OFF</v>
      </c>
      <c r="G325"/>
      <c r="H325"/>
      <c r="I325"/>
    </row>
    <row r="326" spans="1:9" x14ac:dyDescent="0.25">
      <c r="A326" s="34">
        <v>45511</v>
      </c>
      <c r="B326" s="64">
        <v>8</v>
      </c>
      <c r="C326" s="64">
        <v>3</v>
      </c>
      <c r="D326" s="64">
        <v>13</v>
      </c>
      <c r="E326" s="42">
        <v>31.439499999999999</v>
      </c>
      <c r="F326" s="64" t="str">
        <f>IF(AND(RTO__33[[#This Row],[Month]]&gt;5,RTO__33[[#This Row],[Month]]&lt;10,RTO__33[[#This Row],[Day of Week]]&lt;=5,RTO__33[[#This Row],[Hour]]&gt;=15,RTO__33[[#This Row],[Hour]]&lt;=18),"ON","OFF")</f>
        <v>OFF</v>
      </c>
      <c r="G326"/>
      <c r="H326"/>
      <c r="I326"/>
    </row>
    <row r="327" spans="1:9" x14ac:dyDescent="0.25">
      <c r="A327" s="34">
        <v>45511</v>
      </c>
      <c r="B327" s="64">
        <v>8</v>
      </c>
      <c r="C327" s="64">
        <v>3</v>
      </c>
      <c r="D327" s="64">
        <v>14</v>
      </c>
      <c r="E327" s="42">
        <v>32.480200000000004</v>
      </c>
      <c r="F327" s="64" t="str">
        <f>IF(AND(RTO__33[[#This Row],[Month]]&gt;5,RTO__33[[#This Row],[Month]]&lt;10,RTO__33[[#This Row],[Day of Week]]&lt;=5,RTO__33[[#This Row],[Hour]]&gt;=15,RTO__33[[#This Row],[Hour]]&lt;=18),"ON","OFF")</f>
        <v>OFF</v>
      </c>
      <c r="G327"/>
      <c r="H327"/>
      <c r="I327"/>
    </row>
    <row r="328" spans="1:9" x14ac:dyDescent="0.25">
      <c r="A328" s="34">
        <v>45511</v>
      </c>
      <c r="B328" s="64">
        <v>8</v>
      </c>
      <c r="C328" s="64">
        <v>3</v>
      </c>
      <c r="D328" s="64">
        <v>15</v>
      </c>
      <c r="E328" s="42">
        <v>31.511500000000002</v>
      </c>
      <c r="F328" s="64" t="str">
        <f>IF(AND(RTO__33[[#This Row],[Month]]&gt;5,RTO__33[[#This Row],[Month]]&lt;10,RTO__33[[#This Row],[Day of Week]]&lt;=5,RTO__33[[#This Row],[Hour]]&gt;=15,RTO__33[[#This Row],[Hour]]&lt;=18),"ON","OFF")</f>
        <v>ON</v>
      </c>
      <c r="G328"/>
      <c r="H328"/>
      <c r="I328"/>
    </row>
    <row r="329" spans="1:9" x14ac:dyDescent="0.25">
      <c r="A329" s="34">
        <v>45511</v>
      </c>
      <c r="B329" s="64">
        <v>8</v>
      </c>
      <c r="C329" s="64">
        <v>3</v>
      </c>
      <c r="D329" s="64">
        <v>16</v>
      </c>
      <c r="E329" s="42">
        <v>32.131399999999999</v>
      </c>
      <c r="F329" s="64" t="str">
        <f>IF(AND(RTO__33[[#This Row],[Month]]&gt;5,RTO__33[[#This Row],[Month]]&lt;10,RTO__33[[#This Row],[Day of Week]]&lt;=5,RTO__33[[#This Row],[Hour]]&gt;=15,RTO__33[[#This Row],[Hour]]&lt;=18),"ON","OFF")</f>
        <v>ON</v>
      </c>
      <c r="G329"/>
      <c r="H329"/>
      <c r="I329"/>
    </row>
    <row r="330" spans="1:9" x14ac:dyDescent="0.25">
      <c r="A330" s="34">
        <v>45511</v>
      </c>
      <c r="B330" s="64">
        <v>8</v>
      </c>
      <c r="C330" s="64">
        <v>3</v>
      </c>
      <c r="D330" s="64">
        <v>17</v>
      </c>
      <c r="E330" s="42">
        <v>30.200800000000001</v>
      </c>
      <c r="F330" s="64" t="str">
        <f>IF(AND(RTO__33[[#This Row],[Month]]&gt;5,RTO__33[[#This Row],[Month]]&lt;10,RTO__33[[#This Row],[Day of Week]]&lt;=5,RTO__33[[#This Row],[Hour]]&gt;=15,RTO__33[[#This Row],[Hour]]&lt;=18),"ON","OFF")</f>
        <v>ON</v>
      </c>
      <c r="G330"/>
      <c r="H330"/>
      <c r="I330"/>
    </row>
    <row r="331" spans="1:9" x14ac:dyDescent="0.25">
      <c r="A331" s="34">
        <v>45511</v>
      </c>
      <c r="B331" s="64">
        <v>8</v>
      </c>
      <c r="C331" s="64">
        <v>3</v>
      </c>
      <c r="D331" s="64">
        <v>18</v>
      </c>
      <c r="E331" s="42">
        <v>38.950800000000001</v>
      </c>
      <c r="F331" s="64" t="str">
        <f>IF(AND(RTO__33[[#This Row],[Month]]&gt;5,RTO__33[[#This Row],[Month]]&lt;10,RTO__33[[#This Row],[Day of Week]]&lt;=5,RTO__33[[#This Row],[Hour]]&gt;=15,RTO__33[[#This Row],[Hour]]&lt;=18),"ON","OFF")</f>
        <v>ON</v>
      </c>
      <c r="G331"/>
      <c r="H331"/>
      <c r="I331"/>
    </row>
    <row r="332" spans="1:9" x14ac:dyDescent="0.25">
      <c r="A332" s="34">
        <v>45511</v>
      </c>
      <c r="B332" s="64">
        <v>8</v>
      </c>
      <c r="C332" s="64">
        <v>3</v>
      </c>
      <c r="D332" s="64">
        <v>19</v>
      </c>
      <c r="E332" s="42">
        <v>49.624299999999998</v>
      </c>
      <c r="F332" s="64" t="str">
        <f>IF(AND(RTO__33[[#This Row],[Month]]&gt;5,RTO__33[[#This Row],[Month]]&lt;10,RTO__33[[#This Row],[Day of Week]]&lt;=5,RTO__33[[#This Row],[Hour]]&gt;=15,RTO__33[[#This Row],[Hour]]&lt;=18),"ON","OFF")</f>
        <v>OFF</v>
      </c>
      <c r="G332"/>
      <c r="H332"/>
      <c r="I332"/>
    </row>
    <row r="333" spans="1:9" x14ac:dyDescent="0.25">
      <c r="A333" s="34">
        <v>45511</v>
      </c>
      <c r="B333" s="64">
        <v>8</v>
      </c>
      <c r="C333" s="64">
        <v>3</v>
      </c>
      <c r="D333" s="64">
        <v>20</v>
      </c>
      <c r="E333" s="42">
        <v>39.326700000000002</v>
      </c>
      <c r="F333" s="64" t="str">
        <f>IF(AND(RTO__33[[#This Row],[Month]]&gt;5,RTO__33[[#This Row],[Month]]&lt;10,RTO__33[[#This Row],[Day of Week]]&lt;=5,RTO__33[[#This Row],[Hour]]&gt;=15,RTO__33[[#This Row],[Hour]]&lt;=18),"ON","OFF")</f>
        <v>OFF</v>
      </c>
      <c r="G333"/>
      <c r="H333"/>
      <c r="I333"/>
    </row>
    <row r="334" spans="1:9" x14ac:dyDescent="0.25">
      <c r="A334" s="34">
        <v>45511</v>
      </c>
      <c r="B334" s="64">
        <v>8</v>
      </c>
      <c r="C334" s="64">
        <v>3</v>
      </c>
      <c r="D334" s="64">
        <v>21</v>
      </c>
      <c r="E334" s="42">
        <v>36.650500000000001</v>
      </c>
      <c r="F334" s="64" t="str">
        <f>IF(AND(RTO__33[[#This Row],[Month]]&gt;5,RTO__33[[#This Row],[Month]]&lt;10,RTO__33[[#This Row],[Day of Week]]&lt;=5,RTO__33[[#This Row],[Hour]]&gt;=15,RTO__33[[#This Row],[Hour]]&lt;=18),"ON","OFF")</f>
        <v>OFF</v>
      </c>
      <c r="G334"/>
      <c r="H334"/>
      <c r="I334"/>
    </row>
    <row r="335" spans="1:9" x14ac:dyDescent="0.25">
      <c r="A335" s="34">
        <v>45511</v>
      </c>
      <c r="B335" s="64">
        <v>8</v>
      </c>
      <c r="C335" s="64">
        <v>3</v>
      </c>
      <c r="D335" s="64">
        <v>22</v>
      </c>
      <c r="E335" s="42">
        <v>34.645699999999998</v>
      </c>
      <c r="F335" s="64" t="str">
        <f>IF(AND(RTO__33[[#This Row],[Month]]&gt;5,RTO__33[[#This Row],[Month]]&lt;10,RTO__33[[#This Row],[Day of Week]]&lt;=5,RTO__33[[#This Row],[Hour]]&gt;=15,RTO__33[[#This Row],[Hour]]&lt;=18),"ON","OFF")</f>
        <v>OFF</v>
      </c>
      <c r="G335"/>
      <c r="H335"/>
      <c r="I335"/>
    </row>
    <row r="336" spans="1:9" x14ac:dyDescent="0.25">
      <c r="A336" s="34">
        <v>45511</v>
      </c>
      <c r="B336" s="64">
        <v>8</v>
      </c>
      <c r="C336" s="64">
        <v>3</v>
      </c>
      <c r="D336" s="64">
        <v>23</v>
      </c>
      <c r="E336" s="42">
        <v>36.922600000000003</v>
      </c>
      <c r="F336" s="64" t="str">
        <f>IF(AND(RTO__33[[#This Row],[Month]]&gt;5,RTO__33[[#This Row],[Month]]&lt;10,RTO__33[[#This Row],[Day of Week]]&lt;=5,RTO__33[[#This Row],[Hour]]&gt;=15,RTO__33[[#This Row],[Hour]]&lt;=18),"ON","OFF")</f>
        <v>OFF</v>
      </c>
      <c r="G336"/>
      <c r="H336"/>
      <c r="I336"/>
    </row>
    <row r="337" spans="1:9" x14ac:dyDescent="0.25">
      <c r="A337" s="34">
        <v>45511</v>
      </c>
      <c r="B337" s="64">
        <v>8</v>
      </c>
      <c r="C337" s="64">
        <v>3</v>
      </c>
      <c r="D337" s="64">
        <v>24</v>
      </c>
      <c r="E337" s="42">
        <v>28.946999999999999</v>
      </c>
      <c r="F337" s="64" t="str">
        <f>IF(AND(RTO__33[[#This Row],[Month]]&gt;5,RTO__33[[#This Row],[Month]]&lt;10,RTO__33[[#This Row],[Day of Week]]&lt;=5,RTO__33[[#This Row],[Hour]]&gt;=15,RTO__33[[#This Row],[Hour]]&lt;=18),"ON","OFF")</f>
        <v>OFF</v>
      </c>
      <c r="G337"/>
      <c r="H337"/>
      <c r="I337"/>
    </row>
    <row r="338" spans="1:9" x14ac:dyDescent="0.25">
      <c r="A338" s="34">
        <v>45512</v>
      </c>
      <c r="B338" s="64">
        <v>8</v>
      </c>
      <c r="C338" s="64">
        <v>4</v>
      </c>
      <c r="D338" s="64">
        <v>1</v>
      </c>
      <c r="E338" s="42">
        <v>28.203800000000001</v>
      </c>
      <c r="F338" s="64" t="str">
        <f>IF(AND(RTO__33[[#This Row],[Month]]&gt;5,RTO__33[[#This Row],[Month]]&lt;10,RTO__33[[#This Row],[Day of Week]]&lt;=5,RTO__33[[#This Row],[Hour]]&gt;=15,RTO__33[[#This Row],[Hour]]&lt;=18),"ON","OFF")</f>
        <v>OFF</v>
      </c>
      <c r="G338"/>
      <c r="H338"/>
      <c r="I338"/>
    </row>
    <row r="339" spans="1:9" x14ac:dyDescent="0.25">
      <c r="A339" s="34">
        <v>45512</v>
      </c>
      <c r="B339" s="64">
        <v>8</v>
      </c>
      <c r="C339" s="64">
        <v>4</v>
      </c>
      <c r="D339" s="64">
        <v>2</v>
      </c>
      <c r="E339" s="42">
        <v>16.517900000000001</v>
      </c>
      <c r="F339" s="64" t="str">
        <f>IF(AND(RTO__33[[#This Row],[Month]]&gt;5,RTO__33[[#This Row],[Month]]&lt;10,RTO__33[[#This Row],[Day of Week]]&lt;=5,RTO__33[[#This Row],[Hour]]&gt;=15,RTO__33[[#This Row],[Hour]]&lt;=18),"ON","OFF")</f>
        <v>OFF</v>
      </c>
      <c r="G339"/>
      <c r="H339"/>
      <c r="I339"/>
    </row>
    <row r="340" spans="1:9" x14ac:dyDescent="0.25">
      <c r="A340" s="34">
        <v>45512</v>
      </c>
      <c r="B340" s="64">
        <v>8</v>
      </c>
      <c r="C340" s="64">
        <v>4</v>
      </c>
      <c r="D340" s="64">
        <v>3</v>
      </c>
      <c r="E340" s="42">
        <v>28.046900000000001</v>
      </c>
      <c r="F340" s="64" t="str">
        <f>IF(AND(RTO__33[[#This Row],[Month]]&gt;5,RTO__33[[#This Row],[Month]]&lt;10,RTO__33[[#This Row],[Day of Week]]&lt;=5,RTO__33[[#This Row],[Hour]]&gt;=15,RTO__33[[#This Row],[Hour]]&lt;=18),"ON","OFF")</f>
        <v>OFF</v>
      </c>
      <c r="G340"/>
      <c r="H340"/>
      <c r="I340"/>
    </row>
    <row r="341" spans="1:9" x14ac:dyDescent="0.25">
      <c r="A341" s="34">
        <v>45512</v>
      </c>
      <c r="B341" s="64">
        <v>8</v>
      </c>
      <c r="C341" s="64">
        <v>4</v>
      </c>
      <c r="D341" s="64">
        <v>4</v>
      </c>
      <c r="E341" s="42">
        <v>14.17</v>
      </c>
      <c r="F341" s="64" t="str">
        <f>IF(AND(RTO__33[[#This Row],[Month]]&gt;5,RTO__33[[#This Row],[Month]]&lt;10,RTO__33[[#This Row],[Day of Week]]&lt;=5,RTO__33[[#This Row],[Hour]]&gt;=15,RTO__33[[#This Row],[Hour]]&lt;=18),"ON","OFF")</f>
        <v>OFF</v>
      </c>
      <c r="G341"/>
      <c r="H341"/>
      <c r="I341"/>
    </row>
    <row r="342" spans="1:9" x14ac:dyDescent="0.25">
      <c r="A342" s="34">
        <v>45512</v>
      </c>
      <c r="B342" s="64">
        <v>8</v>
      </c>
      <c r="C342" s="64">
        <v>4</v>
      </c>
      <c r="D342" s="64">
        <v>5</v>
      </c>
      <c r="E342" s="42">
        <v>26.880199999999999</v>
      </c>
      <c r="F342" s="64" t="str">
        <f>IF(AND(RTO__33[[#This Row],[Month]]&gt;5,RTO__33[[#This Row],[Month]]&lt;10,RTO__33[[#This Row],[Day of Week]]&lt;=5,RTO__33[[#This Row],[Hour]]&gt;=15,RTO__33[[#This Row],[Hour]]&lt;=18),"ON","OFF")</f>
        <v>OFF</v>
      </c>
      <c r="G342"/>
      <c r="H342"/>
      <c r="I342"/>
    </row>
    <row r="343" spans="1:9" x14ac:dyDescent="0.25">
      <c r="A343" s="34">
        <v>45512</v>
      </c>
      <c r="B343" s="64">
        <v>8</v>
      </c>
      <c r="C343" s="64">
        <v>4</v>
      </c>
      <c r="D343" s="64">
        <v>6</v>
      </c>
      <c r="E343" s="42">
        <v>32.0167</v>
      </c>
      <c r="F343" s="64" t="str">
        <f>IF(AND(RTO__33[[#This Row],[Month]]&gt;5,RTO__33[[#This Row],[Month]]&lt;10,RTO__33[[#This Row],[Day of Week]]&lt;=5,RTO__33[[#This Row],[Hour]]&gt;=15,RTO__33[[#This Row],[Hour]]&lt;=18),"ON","OFF")</f>
        <v>OFF</v>
      </c>
      <c r="G343"/>
      <c r="H343"/>
      <c r="I343"/>
    </row>
    <row r="344" spans="1:9" x14ac:dyDescent="0.25">
      <c r="A344" s="34">
        <v>45512</v>
      </c>
      <c r="B344" s="64">
        <v>8</v>
      </c>
      <c r="C344" s="64">
        <v>4</v>
      </c>
      <c r="D344" s="64">
        <v>7</v>
      </c>
      <c r="E344" s="42">
        <v>19.472999999999999</v>
      </c>
      <c r="F344" s="64" t="str">
        <f>IF(AND(RTO__33[[#This Row],[Month]]&gt;5,RTO__33[[#This Row],[Month]]&lt;10,RTO__33[[#This Row],[Day of Week]]&lt;=5,RTO__33[[#This Row],[Hour]]&gt;=15,RTO__33[[#This Row],[Hour]]&lt;=18),"ON","OFF")</f>
        <v>OFF</v>
      </c>
      <c r="G344"/>
      <c r="H344"/>
      <c r="I344"/>
    </row>
    <row r="345" spans="1:9" x14ac:dyDescent="0.25">
      <c r="A345" s="34">
        <v>45512</v>
      </c>
      <c r="B345" s="64">
        <v>8</v>
      </c>
      <c r="C345" s="64">
        <v>4</v>
      </c>
      <c r="D345" s="64">
        <v>8</v>
      </c>
      <c r="E345" s="42">
        <v>8.8073999999999995</v>
      </c>
      <c r="F345" s="64" t="str">
        <f>IF(AND(RTO__33[[#This Row],[Month]]&gt;5,RTO__33[[#This Row],[Month]]&lt;10,RTO__33[[#This Row],[Day of Week]]&lt;=5,RTO__33[[#This Row],[Hour]]&gt;=15,RTO__33[[#This Row],[Hour]]&lt;=18),"ON","OFF")</f>
        <v>OFF</v>
      </c>
      <c r="G345"/>
      <c r="H345"/>
      <c r="I345"/>
    </row>
    <row r="346" spans="1:9" x14ac:dyDescent="0.25">
      <c r="A346" s="34">
        <v>45512</v>
      </c>
      <c r="B346" s="64">
        <v>8</v>
      </c>
      <c r="C346" s="64">
        <v>4</v>
      </c>
      <c r="D346" s="64">
        <v>9</v>
      </c>
      <c r="E346" s="42">
        <v>8.8867999999999991</v>
      </c>
      <c r="F346" s="64" t="str">
        <f>IF(AND(RTO__33[[#This Row],[Month]]&gt;5,RTO__33[[#This Row],[Month]]&lt;10,RTO__33[[#This Row],[Day of Week]]&lt;=5,RTO__33[[#This Row],[Hour]]&gt;=15,RTO__33[[#This Row],[Hour]]&lt;=18),"ON","OFF")</f>
        <v>OFF</v>
      </c>
      <c r="G346"/>
      <c r="H346"/>
      <c r="I346"/>
    </row>
    <row r="347" spans="1:9" x14ac:dyDescent="0.25">
      <c r="A347" s="34">
        <v>45512</v>
      </c>
      <c r="B347" s="64">
        <v>8</v>
      </c>
      <c r="C347" s="64">
        <v>4</v>
      </c>
      <c r="D347" s="64">
        <v>10</v>
      </c>
      <c r="E347" s="42">
        <v>20.279</v>
      </c>
      <c r="F347" s="64" t="str">
        <f>IF(AND(RTO__33[[#This Row],[Month]]&gt;5,RTO__33[[#This Row],[Month]]&lt;10,RTO__33[[#This Row],[Day of Week]]&lt;=5,RTO__33[[#This Row],[Hour]]&gt;=15,RTO__33[[#This Row],[Hour]]&lt;=18),"ON","OFF")</f>
        <v>OFF</v>
      </c>
      <c r="G347"/>
      <c r="H347"/>
      <c r="I347"/>
    </row>
    <row r="348" spans="1:9" x14ac:dyDescent="0.25">
      <c r="A348" s="34">
        <v>45512</v>
      </c>
      <c r="B348" s="64">
        <v>8</v>
      </c>
      <c r="C348" s="64">
        <v>4</v>
      </c>
      <c r="D348" s="64">
        <v>11</v>
      </c>
      <c r="E348" s="42">
        <v>9.8337000000000003</v>
      </c>
      <c r="F348" s="64" t="str">
        <f>IF(AND(RTO__33[[#This Row],[Month]]&gt;5,RTO__33[[#This Row],[Month]]&lt;10,RTO__33[[#This Row],[Day of Week]]&lt;=5,RTO__33[[#This Row],[Hour]]&gt;=15,RTO__33[[#This Row],[Hour]]&lt;=18),"ON","OFF")</f>
        <v>OFF</v>
      </c>
      <c r="G348"/>
      <c r="H348"/>
      <c r="I348"/>
    </row>
    <row r="349" spans="1:9" x14ac:dyDescent="0.25">
      <c r="A349" s="34">
        <v>45512</v>
      </c>
      <c r="B349" s="64">
        <v>8</v>
      </c>
      <c r="C349" s="64">
        <v>4</v>
      </c>
      <c r="D349" s="64">
        <v>12</v>
      </c>
      <c r="E349" s="42">
        <v>17.0244</v>
      </c>
      <c r="F349" s="64" t="str">
        <f>IF(AND(RTO__33[[#This Row],[Month]]&gt;5,RTO__33[[#This Row],[Month]]&lt;10,RTO__33[[#This Row],[Day of Week]]&lt;=5,RTO__33[[#This Row],[Hour]]&gt;=15,RTO__33[[#This Row],[Hour]]&lt;=18),"ON","OFF")</f>
        <v>OFF</v>
      </c>
      <c r="G349"/>
      <c r="H349"/>
      <c r="I349"/>
    </row>
    <row r="350" spans="1:9" x14ac:dyDescent="0.25">
      <c r="A350" s="34">
        <v>45512</v>
      </c>
      <c r="B350" s="64">
        <v>8</v>
      </c>
      <c r="C350" s="64">
        <v>4</v>
      </c>
      <c r="D350" s="64">
        <v>13</v>
      </c>
      <c r="E350" s="42">
        <v>18.404399999999999</v>
      </c>
      <c r="F350" s="64" t="str">
        <f>IF(AND(RTO__33[[#This Row],[Month]]&gt;5,RTO__33[[#This Row],[Month]]&lt;10,RTO__33[[#This Row],[Day of Week]]&lt;=5,RTO__33[[#This Row],[Hour]]&gt;=15,RTO__33[[#This Row],[Hour]]&lt;=18),"ON","OFF")</f>
        <v>OFF</v>
      </c>
      <c r="G350"/>
      <c r="H350"/>
      <c r="I350"/>
    </row>
    <row r="351" spans="1:9" x14ac:dyDescent="0.25">
      <c r="A351" s="34">
        <v>45512</v>
      </c>
      <c r="B351" s="64">
        <v>8</v>
      </c>
      <c r="C351" s="64">
        <v>4</v>
      </c>
      <c r="D351" s="64">
        <v>14</v>
      </c>
      <c r="E351" s="42">
        <v>26.0715</v>
      </c>
      <c r="F351" s="64" t="str">
        <f>IF(AND(RTO__33[[#This Row],[Month]]&gt;5,RTO__33[[#This Row],[Month]]&lt;10,RTO__33[[#This Row],[Day of Week]]&lt;=5,RTO__33[[#This Row],[Hour]]&gt;=15,RTO__33[[#This Row],[Hour]]&lt;=18),"ON","OFF")</f>
        <v>OFF</v>
      </c>
      <c r="G351"/>
      <c r="H351"/>
      <c r="I351"/>
    </row>
    <row r="352" spans="1:9" x14ac:dyDescent="0.25">
      <c r="A352" s="34">
        <v>45512</v>
      </c>
      <c r="B352" s="64">
        <v>8</v>
      </c>
      <c r="C352" s="64">
        <v>4</v>
      </c>
      <c r="D352" s="64">
        <v>15</v>
      </c>
      <c r="E352" s="42">
        <v>26.168299999999999</v>
      </c>
      <c r="F352" s="64" t="str">
        <f>IF(AND(RTO__33[[#This Row],[Month]]&gt;5,RTO__33[[#This Row],[Month]]&lt;10,RTO__33[[#This Row],[Day of Week]]&lt;=5,RTO__33[[#This Row],[Hour]]&gt;=15,RTO__33[[#This Row],[Hour]]&lt;=18),"ON","OFF")</f>
        <v>ON</v>
      </c>
      <c r="G352"/>
      <c r="H352"/>
      <c r="I352"/>
    </row>
    <row r="353" spans="1:9" x14ac:dyDescent="0.25">
      <c r="A353" s="34">
        <v>45512</v>
      </c>
      <c r="B353" s="64">
        <v>8</v>
      </c>
      <c r="C353" s="64">
        <v>4</v>
      </c>
      <c r="D353" s="64">
        <v>16</v>
      </c>
      <c r="E353" s="42">
        <v>27.96</v>
      </c>
      <c r="F353" s="64" t="str">
        <f>IF(AND(RTO__33[[#This Row],[Month]]&gt;5,RTO__33[[#This Row],[Month]]&lt;10,RTO__33[[#This Row],[Day of Week]]&lt;=5,RTO__33[[#This Row],[Hour]]&gt;=15,RTO__33[[#This Row],[Hour]]&lt;=18),"ON","OFF")</f>
        <v>ON</v>
      </c>
      <c r="G353"/>
      <c r="H353"/>
      <c r="I353"/>
    </row>
    <row r="354" spans="1:9" x14ac:dyDescent="0.25">
      <c r="A354" s="34">
        <v>45512</v>
      </c>
      <c r="B354" s="64">
        <v>8</v>
      </c>
      <c r="C354" s="64">
        <v>4</v>
      </c>
      <c r="D354" s="64">
        <v>17</v>
      </c>
      <c r="E354" s="42">
        <v>28.582999999999998</v>
      </c>
      <c r="F354" s="64" t="str">
        <f>IF(AND(RTO__33[[#This Row],[Month]]&gt;5,RTO__33[[#This Row],[Month]]&lt;10,RTO__33[[#This Row],[Day of Week]]&lt;=5,RTO__33[[#This Row],[Hour]]&gt;=15,RTO__33[[#This Row],[Hour]]&lt;=18),"ON","OFF")</f>
        <v>ON</v>
      </c>
      <c r="G354"/>
      <c r="H354"/>
      <c r="I354"/>
    </row>
    <row r="355" spans="1:9" x14ac:dyDescent="0.25">
      <c r="A355" s="34">
        <v>45512</v>
      </c>
      <c r="B355" s="64">
        <v>8</v>
      </c>
      <c r="C355" s="64">
        <v>4</v>
      </c>
      <c r="D355" s="64">
        <v>18</v>
      </c>
      <c r="E355" s="42">
        <v>38.1477</v>
      </c>
      <c r="F355" s="64" t="str">
        <f>IF(AND(RTO__33[[#This Row],[Month]]&gt;5,RTO__33[[#This Row],[Month]]&lt;10,RTO__33[[#This Row],[Day of Week]]&lt;=5,RTO__33[[#This Row],[Hour]]&gt;=15,RTO__33[[#This Row],[Hour]]&lt;=18),"ON","OFF")</f>
        <v>ON</v>
      </c>
      <c r="G355"/>
      <c r="H355"/>
      <c r="I355"/>
    </row>
    <row r="356" spans="1:9" x14ac:dyDescent="0.25">
      <c r="A356" s="34">
        <v>45512</v>
      </c>
      <c r="B356" s="64">
        <v>8</v>
      </c>
      <c r="C356" s="64">
        <v>4</v>
      </c>
      <c r="D356" s="64">
        <v>19</v>
      </c>
      <c r="E356" s="42">
        <v>39.450099999999999</v>
      </c>
      <c r="F356" s="64" t="str">
        <f>IF(AND(RTO__33[[#This Row],[Month]]&gt;5,RTO__33[[#This Row],[Month]]&lt;10,RTO__33[[#This Row],[Day of Week]]&lt;=5,RTO__33[[#This Row],[Hour]]&gt;=15,RTO__33[[#This Row],[Hour]]&lt;=18),"ON","OFF")</f>
        <v>OFF</v>
      </c>
      <c r="G356"/>
      <c r="H356"/>
      <c r="I356"/>
    </row>
    <row r="357" spans="1:9" x14ac:dyDescent="0.25">
      <c r="A357" s="34">
        <v>45512</v>
      </c>
      <c r="B357" s="64">
        <v>8</v>
      </c>
      <c r="C357" s="64">
        <v>4</v>
      </c>
      <c r="D357" s="64">
        <v>20</v>
      </c>
      <c r="E357" s="42">
        <v>37.639000000000003</v>
      </c>
      <c r="F357" s="64" t="str">
        <f>IF(AND(RTO__33[[#This Row],[Month]]&gt;5,RTO__33[[#This Row],[Month]]&lt;10,RTO__33[[#This Row],[Day of Week]]&lt;=5,RTO__33[[#This Row],[Hour]]&gt;=15,RTO__33[[#This Row],[Hour]]&lt;=18),"ON","OFF")</f>
        <v>OFF</v>
      </c>
      <c r="G357"/>
      <c r="H357"/>
      <c r="I357"/>
    </row>
    <row r="358" spans="1:9" x14ac:dyDescent="0.25">
      <c r="A358" s="34">
        <v>45512</v>
      </c>
      <c r="B358" s="64">
        <v>8</v>
      </c>
      <c r="C358" s="64">
        <v>4</v>
      </c>
      <c r="D358" s="64">
        <v>21</v>
      </c>
      <c r="E358" s="42">
        <v>32.600299999999997</v>
      </c>
      <c r="F358" s="64" t="str">
        <f>IF(AND(RTO__33[[#This Row],[Month]]&gt;5,RTO__33[[#This Row],[Month]]&lt;10,RTO__33[[#This Row],[Day of Week]]&lt;=5,RTO__33[[#This Row],[Hour]]&gt;=15,RTO__33[[#This Row],[Hour]]&lt;=18),"ON","OFF")</f>
        <v>OFF</v>
      </c>
      <c r="G358"/>
      <c r="H358"/>
      <c r="I358"/>
    </row>
    <row r="359" spans="1:9" x14ac:dyDescent="0.25">
      <c r="A359" s="34">
        <v>45512</v>
      </c>
      <c r="B359" s="64">
        <v>8</v>
      </c>
      <c r="C359" s="64">
        <v>4</v>
      </c>
      <c r="D359" s="64">
        <v>22</v>
      </c>
      <c r="E359" s="42">
        <v>17.488</v>
      </c>
      <c r="F359" s="64" t="str">
        <f>IF(AND(RTO__33[[#This Row],[Month]]&gt;5,RTO__33[[#This Row],[Month]]&lt;10,RTO__33[[#This Row],[Day of Week]]&lt;=5,RTO__33[[#This Row],[Hour]]&gt;=15,RTO__33[[#This Row],[Hour]]&lt;=18),"ON","OFF")</f>
        <v>OFF</v>
      </c>
      <c r="G359"/>
      <c r="H359"/>
      <c r="I359"/>
    </row>
    <row r="360" spans="1:9" x14ac:dyDescent="0.25">
      <c r="A360" s="34">
        <v>45512</v>
      </c>
      <c r="B360" s="64">
        <v>8</v>
      </c>
      <c r="C360" s="64">
        <v>4</v>
      </c>
      <c r="D360" s="64">
        <v>23</v>
      </c>
      <c r="E360" s="42">
        <v>27.392199999999999</v>
      </c>
      <c r="F360" s="64" t="str">
        <f>IF(AND(RTO__33[[#This Row],[Month]]&gt;5,RTO__33[[#This Row],[Month]]&lt;10,RTO__33[[#This Row],[Day of Week]]&lt;=5,RTO__33[[#This Row],[Hour]]&gt;=15,RTO__33[[#This Row],[Hour]]&lt;=18),"ON","OFF")</f>
        <v>OFF</v>
      </c>
      <c r="G360"/>
      <c r="H360"/>
      <c r="I360"/>
    </row>
    <row r="361" spans="1:9" x14ac:dyDescent="0.25">
      <c r="A361" s="34">
        <v>45512</v>
      </c>
      <c r="B361" s="64">
        <v>8</v>
      </c>
      <c r="C361" s="64">
        <v>4</v>
      </c>
      <c r="D361" s="64">
        <v>24</v>
      </c>
      <c r="E361" s="42">
        <v>11.910299999999999</v>
      </c>
      <c r="F361" s="64" t="str">
        <f>IF(AND(RTO__33[[#This Row],[Month]]&gt;5,RTO__33[[#This Row],[Month]]&lt;10,RTO__33[[#This Row],[Day of Week]]&lt;=5,RTO__33[[#This Row],[Hour]]&gt;=15,RTO__33[[#This Row],[Hour]]&lt;=18),"ON","OFF")</f>
        <v>OFF</v>
      </c>
      <c r="G361"/>
      <c r="H361"/>
      <c r="I361"/>
    </row>
    <row r="362" spans="1:9" x14ac:dyDescent="0.25">
      <c r="A362" s="34">
        <v>45513</v>
      </c>
      <c r="B362" s="64">
        <v>8</v>
      </c>
      <c r="C362" s="64">
        <v>5</v>
      </c>
      <c r="D362" s="64">
        <v>1</v>
      </c>
      <c r="E362" s="42">
        <v>19.518699999999999</v>
      </c>
      <c r="F362" s="64" t="str">
        <f>IF(AND(RTO__33[[#This Row],[Month]]&gt;5,RTO__33[[#This Row],[Month]]&lt;10,RTO__33[[#This Row],[Day of Week]]&lt;=5,RTO__33[[#This Row],[Hour]]&gt;=15,RTO__33[[#This Row],[Hour]]&lt;=18),"ON","OFF")</f>
        <v>OFF</v>
      </c>
      <c r="G362"/>
      <c r="H362"/>
      <c r="I362"/>
    </row>
    <row r="363" spans="1:9" x14ac:dyDescent="0.25">
      <c r="A363" s="34">
        <v>45513</v>
      </c>
      <c r="B363" s="64">
        <v>8</v>
      </c>
      <c r="C363" s="64">
        <v>5</v>
      </c>
      <c r="D363" s="64">
        <v>2</v>
      </c>
      <c r="E363" s="42">
        <v>11.645899999999999</v>
      </c>
      <c r="F363" s="64" t="str">
        <f>IF(AND(RTO__33[[#This Row],[Month]]&gt;5,RTO__33[[#This Row],[Month]]&lt;10,RTO__33[[#This Row],[Day of Week]]&lt;=5,RTO__33[[#This Row],[Hour]]&gt;=15,RTO__33[[#This Row],[Hour]]&lt;=18),"ON","OFF")</f>
        <v>OFF</v>
      </c>
      <c r="G363"/>
      <c r="H363"/>
      <c r="I363"/>
    </row>
    <row r="364" spans="1:9" x14ac:dyDescent="0.25">
      <c r="A364" s="34">
        <v>45513</v>
      </c>
      <c r="B364" s="64">
        <v>8</v>
      </c>
      <c r="C364" s="64">
        <v>5</v>
      </c>
      <c r="D364" s="64">
        <v>3</v>
      </c>
      <c r="E364" s="42">
        <v>8.8701000000000008</v>
      </c>
      <c r="F364" s="64" t="str">
        <f>IF(AND(RTO__33[[#This Row],[Month]]&gt;5,RTO__33[[#This Row],[Month]]&lt;10,RTO__33[[#This Row],[Day of Week]]&lt;=5,RTO__33[[#This Row],[Hour]]&gt;=15,RTO__33[[#This Row],[Hour]]&lt;=18),"ON","OFF")</f>
        <v>OFF</v>
      </c>
      <c r="G364"/>
      <c r="H364"/>
      <c r="I364"/>
    </row>
    <row r="365" spans="1:9" x14ac:dyDescent="0.25">
      <c r="A365" s="34">
        <v>45513</v>
      </c>
      <c r="B365" s="64">
        <v>8</v>
      </c>
      <c r="C365" s="64">
        <v>5</v>
      </c>
      <c r="D365" s="64">
        <v>4</v>
      </c>
      <c r="E365" s="42">
        <v>8.8469999999999995</v>
      </c>
      <c r="F365" s="64" t="str">
        <f>IF(AND(RTO__33[[#This Row],[Month]]&gt;5,RTO__33[[#This Row],[Month]]&lt;10,RTO__33[[#This Row],[Day of Week]]&lt;=5,RTO__33[[#This Row],[Hour]]&gt;=15,RTO__33[[#This Row],[Hour]]&lt;=18),"ON","OFF")</f>
        <v>OFF</v>
      </c>
      <c r="G365"/>
      <c r="H365"/>
      <c r="I365"/>
    </row>
    <row r="366" spans="1:9" x14ac:dyDescent="0.25">
      <c r="A366" s="34">
        <v>45513</v>
      </c>
      <c r="B366" s="64">
        <v>8</v>
      </c>
      <c r="C366" s="64">
        <v>5</v>
      </c>
      <c r="D366" s="64">
        <v>5</v>
      </c>
      <c r="E366" s="42">
        <v>8.8935999999999993</v>
      </c>
      <c r="F366" s="64" t="str">
        <f>IF(AND(RTO__33[[#This Row],[Month]]&gt;5,RTO__33[[#This Row],[Month]]&lt;10,RTO__33[[#This Row],[Day of Week]]&lt;=5,RTO__33[[#This Row],[Hour]]&gt;=15,RTO__33[[#This Row],[Hour]]&lt;=18),"ON","OFF")</f>
        <v>OFF</v>
      </c>
      <c r="G366"/>
      <c r="H366"/>
      <c r="I366"/>
    </row>
    <row r="367" spans="1:9" x14ac:dyDescent="0.25">
      <c r="A367" s="34">
        <v>45513</v>
      </c>
      <c r="B367" s="64">
        <v>8</v>
      </c>
      <c r="C367" s="64">
        <v>5</v>
      </c>
      <c r="D367" s="64">
        <v>6</v>
      </c>
      <c r="E367" s="42">
        <v>12.991400000000001</v>
      </c>
      <c r="F367" s="64" t="str">
        <f>IF(AND(RTO__33[[#This Row],[Month]]&gt;5,RTO__33[[#This Row],[Month]]&lt;10,RTO__33[[#This Row],[Day of Week]]&lt;=5,RTO__33[[#This Row],[Hour]]&gt;=15,RTO__33[[#This Row],[Hour]]&lt;=18),"ON","OFF")</f>
        <v>OFF</v>
      </c>
      <c r="G367"/>
      <c r="H367"/>
      <c r="I367"/>
    </row>
    <row r="368" spans="1:9" x14ac:dyDescent="0.25">
      <c r="A368" s="34">
        <v>45513</v>
      </c>
      <c r="B368" s="64">
        <v>8</v>
      </c>
      <c r="C368" s="64">
        <v>5</v>
      </c>
      <c r="D368" s="64">
        <v>7</v>
      </c>
      <c r="E368" s="42">
        <v>8.7475000000000005</v>
      </c>
      <c r="F368" s="64" t="str">
        <f>IF(AND(RTO__33[[#This Row],[Month]]&gt;5,RTO__33[[#This Row],[Month]]&lt;10,RTO__33[[#This Row],[Day of Week]]&lt;=5,RTO__33[[#This Row],[Hour]]&gt;=15,RTO__33[[#This Row],[Hour]]&lt;=18),"ON","OFF")</f>
        <v>OFF</v>
      </c>
      <c r="G368"/>
      <c r="H368"/>
      <c r="I368"/>
    </row>
    <row r="369" spans="1:9" x14ac:dyDescent="0.25">
      <c r="A369" s="34">
        <v>45513</v>
      </c>
      <c r="B369" s="64">
        <v>8</v>
      </c>
      <c r="C369" s="64">
        <v>5</v>
      </c>
      <c r="D369" s="64">
        <v>8</v>
      </c>
      <c r="E369" s="42">
        <v>7.4231999999999996</v>
      </c>
      <c r="F369" s="64" t="str">
        <f>IF(AND(RTO__33[[#This Row],[Month]]&gt;5,RTO__33[[#This Row],[Month]]&lt;10,RTO__33[[#This Row],[Day of Week]]&lt;=5,RTO__33[[#This Row],[Hour]]&gt;=15,RTO__33[[#This Row],[Hour]]&lt;=18),"ON","OFF")</f>
        <v>OFF</v>
      </c>
      <c r="G369"/>
      <c r="H369"/>
      <c r="I369"/>
    </row>
    <row r="370" spans="1:9" x14ac:dyDescent="0.25">
      <c r="A370" s="34">
        <v>45513</v>
      </c>
      <c r="B370" s="64">
        <v>8</v>
      </c>
      <c r="C370" s="64">
        <v>5</v>
      </c>
      <c r="D370" s="64">
        <v>9</v>
      </c>
      <c r="E370" s="42">
        <v>8.8671000000000006</v>
      </c>
      <c r="F370" s="64" t="str">
        <f>IF(AND(RTO__33[[#This Row],[Month]]&gt;5,RTO__33[[#This Row],[Month]]&lt;10,RTO__33[[#This Row],[Day of Week]]&lt;=5,RTO__33[[#This Row],[Hour]]&gt;=15,RTO__33[[#This Row],[Hour]]&lt;=18),"ON","OFF")</f>
        <v>OFF</v>
      </c>
      <c r="G370"/>
      <c r="H370"/>
      <c r="I370"/>
    </row>
    <row r="371" spans="1:9" x14ac:dyDescent="0.25">
      <c r="A371" s="34">
        <v>45513</v>
      </c>
      <c r="B371" s="64">
        <v>8</v>
      </c>
      <c r="C371" s="64">
        <v>5</v>
      </c>
      <c r="D371" s="64">
        <v>10</v>
      </c>
      <c r="E371" s="42">
        <v>7.3277000000000001</v>
      </c>
      <c r="F371" s="64" t="str">
        <f>IF(AND(RTO__33[[#This Row],[Month]]&gt;5,RTO__33[[#This Row],[Month]]&lt;10,RTO__33[[#This Row],[Day of Week]]&lt;=5,RTO__33[[#This Row],[Hour]]&gt;=15,RTO__33[[#This Row],[Hour]]&lt;=18),"ON","OFF")</f>
        <v>OFF</v>
      </c>
      <c r="G371"/>
      <c r="H371"/>
      <c r="I371"/>
    </row>
    <row r="372" spans="1:9" x14ac:dyDescent="0.25">
      <c r="A372" s="34">
        <v>45513</v>
      </c>
      <c r="B372" s="64">
        <v>8</v>
      </c>
      <c r="C372" s="64">
        <v>5</v>
      </c>
      <c r="D372" s="64">
        <v>11</v>
      </c>
      <c r="E372" s="42">
        <v>20.648</v>
      </c>
      <c r="F372" s="64" t="str">
        <f>IF(AND(RTO__33[[#This Row],[Month]]&gt;5,RTO__33[[#This Row],[Month]]&lt;10,RTO__33[[#This Row],[Day of Week]]&lt;=5,RTO__33[[#This Row],[Hour]]&gt;=15,RTO__33[[#This Row],[Hour]]&lt;=18),"ON","OFF")</f>
        <v>OFF</v>
      </c>
      <c r="G372"/>
      <c r="H372"/>
      <c r="I372"/>
    </row>
    <row r="373" spans="1:9" x14ac:dyDescent="0.25">
      <c r="A373" s="34">
        <v>45513</v>
      </c>
      <c r="B373" s="64">
        <v>8</v>
      </c>
      <c r="C373" s="64">
        <v>5</v>
      </c>
      <c r="D373" s="64">
        <v>12</v>
      </c>
      <c r="E373" s="42">
        <v>22.362200000000001</v>
      </c>
      <c r="F373" s="64" t="str">
        <f>IF(AND(RTO__33[[#This Row],[Month]]&gt;5,RTO__33[[#This Row],[Month]]&lt;10,RTO__33[[#This Row],[Day of Week]]&lt;=5,RTO__33[[#This Row],[Hour]]&gt;=15,RTO__33[[#This Row],[Hour]]&lt;=18),"ON","OFF")</f>
        <v>OFF</v>
      </c>
      <c r="G373"/>
      <c r="H373"/>
      <c r="I373"/>
    </row>
    <row r="374" spans="1:9" x14ac:dyDescent="0.25">
      <c r="A374" s="34">
        <v>45513</v>
      </c>
      <c r="B374" s="64">
        <v>8</v>
      </c>
      <c r="C374" s="64">
        <v>5</v>
      </c>
      <c r="D374" s="64">
        <v>13</v>
      </c>
      <c r="E374" s="42">
        <v>9.6268999999999991</v>
      </c>
      <c r="F374" s="64" t="str">
        <f>IF(AND(RTO__33[[#This Row],[Month]]&gt;5,RTO__33[[#This Row],[Month]]&lt;10,RTO__33[[#This Row],[Day of Week]]&lt;=5,RTO__33[[#This Row],[Hour]]&gt;=15,RTO__33[[#This Row],[Hour]]&lt;=18),"ON","OFF")</f>
        <v>OFF</v>
      </c>
      <c r="G374"/>
      <c r="H374"/>
      <c r="I374"/>
    </row>
    <row r="375" spans="1:9" x14ac:dyDescent="0.25">
      <c r="A375" s="34">
        <v>45513</v>
      </c>
      <c r="B375" s="64">
        <v>8</v>
      </c>
      <c r="C375" s="64">
        <v>5</v>
      </c>
      <c r="D375" s="64">
        <v>14</v>
      </c>
      <c r="E375" s="42">
        <v>30.6633</v>
      </c>
      <c r="F375" s="64" t="str">
        <f>IF(AND(RTO__33[[#This Row],[Month]]&gt;5,RTO__33[[#This Row],[Month]]&lt;10,RTO__33[[#This Row],[Day of Week]]&lt;=5,RTO__33[[#This Row],[Hour]]&gt;=15,RTO__33[[#This Row],[Hour]]&lt;=18),"ON","OFF")</f>
        <v>OFF</v>
      </c>
      <c r="G375"/>
      <c r="H375"/>
      <c r="I375"/>
    </row>
    <row r="376" spans="1:9" x14ac:dyDescent="0.25">
      <c r="A376" s="34">
        <v>45513</v>
      </c>
      <c r="B376" s="64">
        <v>8</v>
      </c>
      <c r="C376" s="64">
        <v>5</v>
      </c>
      <c r="D376" s="64">
        <v>15</v>
      </c>
      <c r="E376" s="42">
        <v>33.279699999999998</v>
      </c>
      <c r="F376" s="64" t="str">
        <f>IF(AND(RTO__33[[#This Row],[Month]]&gt;5,RTO__33[[#This Row],[Month]]&lt;10,RTO__33[[#This Row],[Day of Week]]&lt;=5,RTO__33[[#This Row],[Hour]]&gt;=15,RTO__33[[#This Row],[Hour]]&lt;=18),"ON","OFF")</f>
        <v>ON</v>
      </c>
      <c r="G376"/>
      <c r="H376"/>
      <c r="I376"/>
    </row>
    <row r="377" spans="1:9" x14ac:dyDescent="0.25">
      <c r="A377" s="34">
        <v>45513</v>
      </c>
      <c r="B377" s="64">
        <v>8</v>
      </c>
      <c r="C377" s="64">
        <v>5</v>
      </c>
      <c r="D377" s="64">
        <v>16</v>
      </c>
      <c r="E377" s="42">
        <v>33.792099999999998</v>
      </c>
      <c r="F377" s="64" t="str">
        <f>IF(AND(RTO__33[[#This Row],[Month]]&gt;5,RTO__33[[#This Row],[Month]]&lt;10,RTO__33[[#This Row],[Day of Week]]&lt;=5,RTO__33[[#This Row],[Hour]]&gt;=15,RTO__33[[#This Row],[Hour]]&lt;=18),"ON","OFF")</f>
        <v>ON</v>
      </c>
      <c r="G377"/>
      <c r="H377"/>
      <c r="I377"/>
    </row>
    <row r="378" spans="1:9" x14ac:dyDescent="0.25">
      <c r="A378" s="34">
        <v>45513</v>
      </c>
      <c r="B378" s="64">
        <v>8</v>
      </c>
      <c r="C378" s="64">
        <v>5</v>
      </c>
      <c r="D378" s="64">
        <v>17</v>
      </c>
      <c r="E378" s="42">
        <v>32.6616</v>
      </c>
      <c r="F378" s="64" t="str">
        <f>IF(AND(RTO__33[[#This Row],[Month]]&gt;5,RTO__33[[#This Row],[Month]]&lt;10,RTO__33[[#This Row],[Day of Week]]&lt;=5,RTO__33[[#This Row],[Hour]]&gt;=15,RTO__33[[#This Row],[Hour]]&lt;=18),"ON","OFF")</f>
        <v>ON</v>
      </c>
      <c r="G378"/>
      <c r="H378"/>
      <c r="I378"/>
    </row>
    <row r="379" spans="1:9" x14ac:dyDescent="0.25">
      <c r="A379" s="34">
        <v>45513</v>
      </c>
      <c r="B379" s="64">
        <v>8</v>
      </c>
      <c r="C379" s="64">
        <v>5</v>
      </c>
      <c r="D379" s="64">
        <v>18</v>
      </c>
      <c r="E379" s="42">
        <v>33.136699999999998</v>
      </c>
      <c r="F379" s="64" t="str">
        <f>IF(AND(RTO__33[[#This Row],[Month]]&gt;5,RTO__33[[#This Row],[Month]]&lt;10,RTO__33[[#This Row],[Day of Week]]&lt;=5,RTO__33[[#This Row],[Hour]]&gt;=15,RTO__33[[#This Row],[Hour]]&lt;=18),"ON","OFF")</f>
        <v>ON</v>
      </c>
      <c r="G379"/>
      <c r="H379"/>
      <c r="I379"/>
    </row>
    <row r="380" spans="1:9" x14ac:dyDescent="0.25">
      <c r="A380" s="34">
        <v>45513</v>
      </c>
      <c r="B380" s="64">
        <v>8</v>
      </c>
      <c r="C380" s="64">
        <v>5</v>
      </c>
      <c r="D380" s="64">
        <v>19</v>
      </c>
      <c r="E380" s="42">
        <v>41.286000000000001</v>
      </c>
      <c r="F380" s="64" t="str">
        <f>IF(AND(RTO__33[[#This Row],[Month]]&gt;5,RTO__33[[#This Row],[Month]]&lt;10,RTO__33[[#This Row],[Day of Week]]&lt;=5,RTO__33[[#This Row],[Hour]]&gt;=15,RTO__33[[#This Row],[Hour]]&lt;=18),"ON","OFF")</f>
        <v>OFF</v>
      </c>
      <c r="G380"/>
      <c r="H380"/>
      <c r="I380"/>
    </row>
    <row r="381" spans="1:9" x14ac:dyDescent="0.25">
      <c r="A381" s="34">
        <v>45513</v>
      </c>
      <c r="B381" s="64">
        <v>8</v>
      </c>
      <c r="C381" s="64">
        <v>5</v>
      </c>
      <c r="D381" s="64">
        <v>20</v>
      </c>
      <c r="E381" s="42">
        <v>35.9435</v>
      </c>
      <c r="F381" s="64" t="str">
        <f>IF(AND(RTO__33[[#This Row],[Month]]&gt;5,RTO__33[[#This Row],[Month]]&lt;10,RTO__33[[#This Row],[Day of Week]]&lt;=5,RTO__33[[#This Row],[Hour]]&gt;=15,RTO__33[[#This Row],[Hour]]&lt;=18),"ON","OFF")</f>
        <v>OFF</v>
      </c>
      <c r="G381"/>
      <c r="H381"/>
      <c r="I381"/>
    </row>
    <row r="382" spans="1:9" x14ac:dyDescent="0.25">
      <c r="A382" s="34">
        <v>45513</v>
      </c>
      <c r="B382" s="64">
        <v>8</v>
      </c>
      <c r="C382" s="64">
        <v>5</v>
      </c>
      <c r="D382" s="64">
        <v>21</v>
      </c>
      <c r="E382" s="42">
        <v>31.439599999999999</v>
      </c>
      <c r="F382" s="64" t="str">
        <f>IF(AND(RTO__33[[#This Row],[Month]]&gt;5,RTO__33[[#This Row],[Month]]&lt;10,RTO__33[[#This Row],[Day of Week]]&lt;=5,RTO__33[[#This Row],[Hour]]&gt;=15,RTO__33[[#This Row],[Hour]]&lt;=18),"ON","OFF")</f>
        <v>OFF</v>
      </c>
      <c r="G382"/>
      <c r="H382"/>
      <c r="I382"/>
    </row>
    <row r="383" spans="1:9" x14ac:dyDescent="0.25">
      <c r="A383" s="34">
        <v>45513</v>
      </c>
      <c r="B383" s="64">
        <v>8</v>
      </c>
      <c r="C383" s="64">
        <v>5</v>
      </c>
      <c r="D383" s="64">
        <v>22</v>
      </c>
      <c r="E383" s="42">
        <v>26.369299999999999</v>
      </c>
      <c r="F383" s="64" t="str">
        <f>IF(AND(RTO__33[[#This Row],[Month]]&gt;5,RTO__33[[#This Row],[Month]]&lt;10,RTO__33[[#This Row],[Day of Week]]&lt;=5,RTO__33[[#This Row],[Hour]]&gt;=15,RTO__33[[#This Row],[Hour]]&lt;=18),"ON","OFF")</f>
        <v>OFF</v>
      </c>
      <c r="G383"/>
      <c r="H383"/>
      <c r="I383"/>
    </row>
    <row r="384" spans="1:9" x14ac:dyDescent="0.25">
      <c r="A384" s="34">
        <v>45513</v>
      </c>
      <c r="B384" s="64">
        <v>8</v>
      </c>
      <c r="C384" s="64">
        <v>5</v>
      </c>
      <c r="D384" s="64">
        <v>23</v>
      </c>
      <c r="E384" s="42">
        <v>33.234499999999997</v>
      </c>
      <c r="F384" s="64" t="str">
        <f>IF(AND(RTO__33[[#This Row],[Month]]&gt;5,RTO__33[[#This Row],[Month]]&lt;10,RTO__33[[#This Row],[Day of Week]]&lt;=5,RTO__33[[#This Row],[Hour]]&gt;=15,RTO__33[[#This Row],[Hour]]&lt;=18),"ON","OFF")</f>
        <v>OFF</v>
      </c>
      <c r="G384"/>
      <c r="H384"/>
      <c r="I384"/>
    </row>
    <row r="385" spans="1:9" x14ac:dyDescent="0.25">
      <c r="A385" s="34">
        <v>45513</v>
      </c>
      <c r="B385" s="64">
        <v>8</v>
      </c>
      <c r="C385" s="64">
        <v>5</v>
      </c>
      <c r="D385" s="64">
        <v>24</v>
      </c>
      <c r="E385" s="42">
        <v>26.720099999999999</v>
      </c>
      <c r="F385" s="64" t="str">
        <f>IF(AND(RTO__33[[#This Row],[Month]]&gt;5,RTO__33[[#This Row],[Month]]&lt;10,RTO__33[[#This Row],[Day of Week]]&lt;=5,RTO__33[[#This Row],[Hour]]&gt;=15,RTO__33[[#This Row],[Hour]]&lt;=18),"ON","OFF")</f>
        <v>OFF</v>
      </c>
      <c r="G385"/>
      <c r="H385"/>
      <c r="I385"/>
    </row>
    <row r="386" spans="1:9" x14ac:dyDescent="0.25">
      <c r="A386" s="34">
        <v>45514</v>
      </c>
      <c r="B386" s="64">
        <v>8</v>
      </c>
      <c r="C386" s="64">
        <v>6</v>
      </c>
      <c r="D386" s="64">
        <v>1</v>
      </c>
      <c r="E386" s="42">
        <v>26.998999999999999</v>
      </c>
      <c r="F386" s="64" t="str">
        <f>IF(AND(RTO__33[[#This Row],[Month]]&gt;5,RTO__33[[#This Row],[Month]]&lt;10,RTO__33[[#This Row],[Day of Week]]&lt;=5,RTO__33[[#This Row],[Hour]]&gt;=15,RTO__33[[#This Row],[Hour]]&lt;=18),"ON","OFF")</f>
        <v>OFF</v>
      </c>
      <c r="G386"/>
      <c r="H386"/>
      <c r="I386"/>
    </row>
    <row r="387" spans="1:9" x14ac:dyDescent="0.25">
      <c r="A387" s="34">
        <v>45514</v>
      </c>
      <c r="B387" s="64">
        <v>8</v>
      </c>
      <c r="C387" s="64">
        <v>6</v>
      </c>
      <c r="D387" s="64">
        <v>2</v>
      </c>
      <c r="E387" s="42">
        <v>28.1889</v>
      </c>
      <c r="F387" s="64" t="str">
        <f>IF(AND(RTO__33[[#This Row],[Month]]&gt;5,RTO__33[[#This Row],[Month]]&lt;10,RTO__33[[#This Row],[Day of Week]]&lt;=5,RTO__33[[#This Row],[Hour]]&gt;=15,RTO__33[[#This Row],[Hour]]&lt;=18),"ON","OFF")</f>
        <v>OFF</v>
      </c>
      <c r="G387"/>
      <c r="H387"/>
      <c r="I387"/>
    </row>
    <row r="388" spans="1:9" x14ac:dyDescent="0.25">
      <c r="A388" s="34">
        <v>45514</v>
      </c>
      <c r="B388" s="64">
        <v>8</v>
      </c>
      <c r="C388" s="64">
        <v>6</v>
      </c>
      <c r="D388" s="64">
        <v>3</v>
      </c>
      <c r="E388" s="42">
        <v>23.738</v>
      </c>
      <c r="F388" s="64" t="str">
        <f>IF(AND(RTO__33[[#This Row],[Month]]&gt;5,RTO__33[[#This Row],[Month]]&lt;10,RTO__33[[#This Row],[Day of Week]]&lt;=5,RTO__33[[#This Row],[Hour]]&gt;=15,RTO__33[[#This Row],[Hour]]&lt;=18),"ON","OFF")</f>
        <v>OFF</v>
      </c>
      <c r="G388"/>
      <c r="H388"/>
      <c r="I388"/>
    </row>
    <row r="389" spans="1:9" x14ac:dyDescent="0.25">
      <c r="A389" s="34">
        <v>45514</v>
      </c>
      <c r="B389" s="64">
        <v>8</v>
      </c>
      <c r="C389" s="64">
        <v>6</v>
      </c>
      <c r="D389" s="64">
        <v>4</v>
      </c>
      <c r="E389" s="42">
        <v>14.380800000000001</v>
      </c>
      <c r="F389" s="64" t="str">
        <f>IF(AND(RTO__33[[#This Row],[Month]]&gt;5,RTO__33[[#This Row],[Month]]&lt;10,RTO__33[[#This Row],[Day of Week]]&lt;=5,RTO__33[[#This Row],[Hour]]&gt;=15,RTO__33[[#This Row],[Hour]]&lt;=18),"ON","OFF")</f>
        <v>OFF</v>
      </c>
      <c r="G389"/>
      <c r="H389"/>
      <c r="I389"/>
    </row>
    <row r="390" spans="1:9" x14ac:dyDescent="0.25">
      <c r="A390" s="34">
        <v>45514</v>
      </c>
      <c r="B390" s="64">
        <v>8</v>
      </c>
      <c r="C390" s="64">
        <v>6</v>
      </c>
      <c r="D390" s="64">
        <v>5</v>
      </c>
      <c r="E390" s="42">
        <v>10.0025</v>
      </c>
      <c r="F390" s="64" t="str">
        <f>IF(AND(RTO__33[[#This Row],[Month]]&gt;5,RTO__33[[#This Row],[Month]]&lt;10,RTO__33[[#This Row],[Day of Week]]&lt;=5,RTO__33[[#This Row],[Hour]]&gt;=15,RTO__33[[#This Row],[Hour]]&lt;=18),"ON","OFF")</f>
        <v>OFF</v>
      </c>
      <c r="G390"/>
      <c r="H390"/>
      <c r="I390"/>
    </row>
    <row r="391" spans="1:9" x14ac:dyDescent="0.25">
      <c r="A391" s="34">
        <v>45514</v>
      </c>
      <c r="B391" s="64">
        <v>8</v>
      </c>
      <c r="C391" s="64">
        <v>6</v>
      </c>
      <c r="D391" s="64">
        <v>6</v>
      </c>
      <c r="E391" s="42">
        <v>9.6717999999999993</v>
      </c>
      <c r="F391" s="64" t="str">
        <f>IF(AND(RTO__33[[#This Row],[Month]]&gt;5,RTO__33[[#This Row],[Month]]&lt;10,RTO__33[[#This Row],[Day of Week]]&lt;=5,RTO__33[[#This Row],[Hour]]&gt;=15,RTO__33[[#This Row],[Hour]]&lt;=18),"ON","OFF")</f>
        <v>OFF</v>
      </c>
      <c r="G391"/>
      <c r="H391"/>
      <c r="I391"/>
    </row>
    <row r="392" spans="1:9" x14ac:dyDescent="0.25">
      <c r="A392" s="34">
        <v>45514</v>
      </c>
      <c r="B392" s="64">
        <v>8</v>
      </c>
      <c r="C392" s="64">
        <v>6</v>
      </c>
      <c r="D392" s="64">
        <v>7</v>
      </c>
      <c r="E392" s="42">
        <v>12.6454</v>
      </c>
      <c r="F392" s="64" t="str">
        <f>IF(AND(RTO__33[[#This Row],[Month]]&gt;5,RTO__33[[#This Row],[Month]]&lt;10,RTO__33[[#This Row],[Day of Week]]&lt;=5,RTO__33[[#This Row],[Hour]]&gt;=15,RTO__33[[#This Row],[Hour]]&lt;=18),"ON","OFF")</f>
        <v>OFF</v>
      </c>
      <c r="G392"/>
      <c r="H392"/>
      <c r="I392"/>
    </row>
    <row r="393" spans="1:9" x14ac:dyDescent="0.25">
      <c r="A393" s="34">
        <v>45514</v>
      </c>
      <c r="B393" s="64">
        <v>8</v>
      </c>
      <c r="C393" s="64">
        <v>6</v>
      </c>
      <c r="D393" s="64">
        <v>8</v>
      </c>
      <c r="E393" s="42">
        <v>5.8456000000000001</v>
      </c>
      <c r="F393" s="64" t="str">
        <f>IF(AND(RTO__33[[#This Row],[Month]]&gt;5,RTO__33[[#This Row],[Month]]&lt;10,RTO__33[[#This Row],[Day of Week]]&lt;=5,RTO__33[[#This Row],[Hour]]&gt;=15,RTO__33[[#This Row],[Hour]]&lt;=18),"ON","OFF")</f>
        <v>OFF</v>
      </c>
      <c r="G393"/>
      <c r="H393"/>
      <c r="I393"/>
    </row>
    <row r="394" spans="1:9" x14ac:dyDescent="0.25">
      <c r="A394" s="34">
        <v>45514</v>
      </c>
      <c r="B394" s="64">
        <v>8</v>
      </c>
      <c r="C394" s="64">
        <v>6</v>
      </c>
      <c r="D394" s="64">
        <v>9</v>
      </c>
      <c r="E394" s="42">
        <v>13.979200000000001</v>
      </c>
      <c r="F394" s="64" t="str">
        <f>IF(AND(RTO__33[[#This Row],[Month]]&gt;5,RTO__33[[#This Row],[Month]]&lt;10,RTO__33[[#This Row],[Day of Week]]&lt;=5,RTO__33[[#This Row],[Hour]]&gt;=15,RTO__33[[#This Row],[Hour]]&lt;=18),"ON","OFF")</f>
        <v>OFF</v>
      </c>
      <c r="G394"/>
      <c r="H394"/>
      <c r="I394"/>
    </row>
    <row r="395" spans="1:9" x14ac:dyDescent="0.25">
      <c r="A395" s="34">
        <v>45514</v>
      </c>
      <c r="B395" s="64">
        <v>8</v>
      </c>
      <c r="C395" s="64">
        <v>6</v>
      </c>
      <c r="D395" s="64">
        <v>10</v>
      </c>
      <c r="E395" s="42">
        <v>16.351900000000001</v>
      </c>
      <c r="F395" s="64" t="str">
        <f>IF(AND(RTO__33[[#This Row],[Month]]&gt;5,RTO__33[[#This Row],[Month]]&lt;10,RTO__33[[#This Row],[Day of Week]]&lt;=5,RTO__33[[#This Row],[Hour]]&gt;=15,RTO__33[[#This Row],[Hour]]&lt;=18),"ON","OFF")</f>
        <v>OFF</v>
      </c>
      <c r="G395"/>
      <c r="H395"/>
      <c r="I395"/>
    </row>
    <row r="396" spans="1:9" x14ac:dyDescent="0.25">
      <c r="A396" s="34">
        <v>45514</v>
      </c>
      <c r="B396" s="64">
        <v>8</v>
      </c>
      <c r="C396" s="64">
        <v>6</v>
      </c>
      <c r="D396" s="64">
        <v>11</v>
      </c>
      <c r="E396" s="42">
        <v>18.6859</v>
      </c>
      <c r="F396" s="64" t="str">
        <f>IF(AND(RTO__33[[#This Row],[Month]]&gt;5,RTO__33[[#This Row],[Month]]&lt;10,RTO__33[[#This Row],[Day of Week]]&lt;=5,RTO__33[[#This Row],[Hour]]&gt;=15,RTO__33[[#This Row],[Hour]]&lt;=18),"ON","OFF")</f>
        <v>OFF</v>
      </c>
      <c r="G396"/>
      <c r="H396"/>
      <c r="I396"/>
    </row>
    <row r="397" spans="1:9" x14ac:dyDescent="0.25">
      <c r="A397" s="34">
        <v>45514</v>
      </c>
      <c r="B397" s="64">
        <v>8</v>
      </c>
      <c r="C397" s="64">
        <v>6</v>
      </c>
      <c r="D397" s="64">
        <v>12</v>
      </c>
      <c r="E397" s="42">
        <v>18.816800000000001</v>
      </c>
      <c r="F397" s="64" t="str">
        <f>IF(AND(RTO__33[[#This Row],[Month]]&gt;5,RTO__33[[#This Row],[Month]]&lt;10,RTO__33[[#This Row],[Day of Week]]&lt;=5,RTO__33[[#This Row],[Hour]]&gt;=15,RTO__33[[#This Row],[Hour]]&lt;=18),"ON","OFF")</f>
        <v>OFF</v>
      </c>
      <c r="G397"/>
      <c r="H397"/>
      <c r="I397"/>
    </row>
    <row r="398" spans="1:9" x14ac:dyDescent="0.25">
      <c r="A398" s="34">
        <v>45514</v>
      </c>
      <c r="B398" s="64">
        <v>8</v>
      </c>
      <c r="C398" s="64">
        <v>6</v>
      </c>
      <c r="D398" s="64">
        <v>13</v>
      </c>
      <c r="E398" s="42">
        <v>26.623699999999999</v>
      </c>
      <c r="F398" s="64" t="str">
        <f>IF(AND(RTO__33[[#This Row],[Month]]&gt;5,RTO__33[[#This Row],[Month]]&lt;10,RTO__33[[#This Row],[Day of Week]]&lt;=5,RTO__33[[#This Row],[Hour]]&gt;=15,RTO__33[[#This Row],[Hour]]&lt;=18),"ON","OFF")</f>
        <v>OFF</v>
      </c>
      <c r="G398"/>
      <c r="H398"/>
      <c r="I398"/>
    </row>
    <row r="399" spans="1:9" x14ac:dyDescent="0.25">
      <c r="A399" s="34">
        <v>45514</v>
      </c>
      <c r="B399" s="64">
        <v>8</v>
      </c>
      <c r="C399" s="64">
        <v>6</v>
      </c>
      <c r="D399" s="64">
        <v>14</v>
      </c>
      <c r="E399" s="42">
        <v>28.992999999999999</v>
      </c>
      <c r="F399" s="64" t="str">
        <f>IF(AND(RTO__33[[#This Row],[Month]]&gt;5,RTO__33[[#This Row],[Month]]&lt;10,RTO__33[[#This Row],[Day of Week]]&lt;=5,RTO__33[[#This Row],[Hour]]&gt;=15,RTO__33[[#This Row],[Hour]]&lt;=18),"ON","OFF")</f>
        <v>OFF</v>
      </c>
      <c r="G399"/>
      <c r="H399"/>
      <c r="I399"/>
    </row>
    <row r="400" spans="1:9" x14ac:dyDescent="0.25">
      <c r="A400" s="34">
        <v>45514</v>
      </c>
      <c r="B400" s="64">
        <v>8</v>
      </c>
      <c r="C400" s="64">
        <v>6</v>
      </c>
      <c r="D400" s="64">
        <v>15</v>
      </c>
      <c r="E400" s="42">
        <v>33.384599999999999</v>
      </c>
      <c r="F400" s="64" t="str">
        <f>IF(AND(RTO__33[[#This Row],[Month]]&gt;5,RTO__33[[#This Row],[Month]]&lt;10,RTO__33[[#This Row],[Day of Week]]&lt;=5,RTO__33[[#This Row],[Hour]]&gt;=15,RTO__33[[#This Row],[Hour]]&lt;=18),"ON","OFF")</f>
        <v>OFF</v>
      </c>
      <c r="G400"/>
      <c r="H400"/>
      <c r="I400"/>
    </row>
    <row r="401" spans="1:9" x14ac:dyDescent="0.25">
      <c r="A401" s="34">
        <v>45514</v>
      </c>
      <c r="B401" s="64">
        <v>8</v>
      </c>
      <c r="C401" s="64">
        <v>6</v>
      </c>
      <c r="D401" s="64">
        <v>16</v>
      </c>
      <c r="E401" s="42">
        <v>77.250200000000007</v>
      </c>
      <c r="F401" s="64" t="str">
        <f>IF(AND(RTO__33[[#This Row],[Month]]&gt;5,RTO__33[[#This Row],[Month]]&lt;10,RTO__33[[#This Row],[Day of Week]]&lt;=5,RTO__33[[#This Row],[Hour]]&gt;=15,RTO__33[[#This Row],[Hour]]&lt;=18),"ON","OFF")</f>
        <v>OFF</v>
      </c>
      <c r="G401"/>
      <c r="H401"/>
      <c r="I401"/>
    </row>
    <row r="402" spans="1:9" x14ac:dyDescent="0.25">
      <c r="A402" s="34">
        <v>45514</v>
      </c>
      <c r="B402" s="64">
        <v>8</v>
      </c>
      <c r="C402" s="64">
        <v>6</v>
      </c>
      <c r="D402" s="64">
        <v>17</v>
      </c>
      <c r="E402" s="42">
        <v>40.571199999999997</v>
      </c>
      <c r="F402" s="64" t="str">
        <f>IF(AND(RTO__33[[#This Row],[Month]]&gt;5,RTO__33[[#This Row],[Month]]&lt;10,RTO__33[[#This Row],[Day of Week]]&lt;=5,RTO__33[[#This Row],[Hour]]&gt;=15,RTO__33[[#This Row],[Hour]]&lt;=18),"ON","OFF")</f>
        <v>OFF</v>
      </c>
      <c r="G402"/>
      <c r="H402"/>
      <c r="I402"/>
    </row>
    <row r="403" spans="1:9" x14ac:dyDescent="0.25">
      <c r="A403" s="34">
        <v>45514</v>
      </c>
      <c r="B403" s="64">
        <v>8</v>
      </c>
      <c r="C403" s="64">
        <v>6</v>
      </c>
      <c r="D403" s="64">
        <v>18</v>
      </c>
      <c r="E403" s="42">
        <v>291.65269999999998</v>
      </c>
      <c r="F403" s="64" t="str">
        <f>IF(AND(RTO__33[[#This Row],[Month]]&gt;5,RTO__33[[#This Row],[Month]]&lt;10,RTO__33[[#This Row],[Day of Week]]&lt;=5,RTO__33[[#This Row],[Hour]]&gt;=15,RTO__33[[#This Row],[Hour]]&lt;=18),"ON","OFF")</f>
        <v>OFF</v>
      </c>
      <c r="G403"/>
      <c r="H403"/>
      <c r="I403"/>
    </row>
    <row r="404" spans="1:9" x14ac:dyDescent="0.25">
      <c r="A404" s="34">
        <v>45514</v>
      </c>
      <c r="B404" s="64">
        <v>8</v>
      </c>
      <c r="C404" s="64">
        <v>6</v>
      </c>
      <c r="D404" s="64">
        <v>19</v>
      </c>
      <c r="E404" s="42">
        <v>34.130600000000001</v>
      </c>
      <c r="F404" s="64" t="str">
        <f>IF(AND(RTO__33[[#This Row],[Month]]&gt;5,RTO__33[[#This Row],[Month]]&lt;10,RTO__33[[#This Row],[Day of Week]]&lt;=5,RTO__33[[#This Row],[Hour]]&gt;=15,RTO__33[[#This Row],[Hour]]&lt;=18),"ON","OFF")</f>
        <v>OFF</v>
      </c>
      <c r="G404"/>
      <c r="H404"/>
      <c r="I404"/>
    </row>
    <row r="405" spans="1:9" x14ac:dyDescent="0.25">
      <c r="A405" s="34">
        <v>45514</v>
      </c>
      <c r="B405" s="64">
        <v>8</v>
      </c>
      <c r="C405" s="64">
        <v>6</v>
      </c>
      <c r="D405" s="64">
        <v>20</v>
      </c>
      <c r="E405" s="42">
        <v>39.694099999999999</v>
      </c>
      <c r="F405" s="64" t="str">
        <f>IF(AND(RTO__33[[#This Row],[Month]]&gt;5,RTO__33[[#This Row],[Month]]&lt;10,RTO__33[[#This Row],[Day of Week]]&lt;=5,RTO__33[[#This Row],[Hour]]&gt;=15,RTO__33[[#This Row],[Hour]]&lt;=18),"ON","OFF")</f>
        <v>OFF</v>
      </c>
      <c r="G405"/>
      <c r="H405"/>
      <c r="I405"/>
    </row>
    <row r="406" spans="1:9" x14ac:dyDescent="0.25">
      <c r="A406" s="34">
        <v>45514</v>
      </c>
      <c r="B406" s="64">
        <v>8</v>
      </c>
      <c r="C406" s="64">
        <v>6</v>
      </c>
      <c r="D406" s="64">
        <v>21</v>
      </c>
      <c r="E406" s="42">
        <v>33.948099999999997</v>
      </c>
      <c r="F406" s="64" t="str">
        <f>IF(AND(RTO__33[[#This Row],[Month]]&gt;5,RTO__33[[#This Row],[Month]]&lt;10,RTO__33[[#This Row],[Day of Week]]&lt;=5,RTO__33[[#This Row],[Hour]]&gt;=15,RTO__33[[#This Row],[Hour]]&lt;=18),"ON","OFF")</f>
        <v>OFF</v>
      </c>
      <c r="G406"/>
      <c r="H406"/>
      <c r="I406"/>
    </row>
    <row r="407" spans="1:9" x14ac:dyDescent="0.25">
      <c r="A407" s="34">
        <v>45514</v>
      </c>
      <c r="B407" s="64">
        <v>8</v>
      </c>
      <c r="C407" s="64">
        <v>6</v>
      </c>
      <c r="D407" s="64">
        <v>22</v>
      </c>
      <c r="E407" s="42">
        <v>31.773299999999999</v>
      </c>
      <c r="F407" s="64" t="str">
        <f>IF(AND(RTO__33[[#This Row],[Month]]&gt;5,RTO__33[[#This Row],[Month]]&lt;10,RTO__33[[#This Row],[Day of Week]]&lt;=5,RTO__33[[#This Row],[Hour]]&gt;=15,RTO__33[[#This Row],[Hour]]&lt;=18),"ON","OFF")</f>
        <v>OFF</v>
      </c>
      <c r="G407"/>
      <c r="H407"/>
      <c r="I407"/>
    </row>
    <row r="408" spans="1:9" x14ac:dyDescent="0.25">
      <c r="A408" s="34">
        <v>45514</v>
      </c>
      <c r="B408" s="64">
        <v>8</v>
      </c>
      <c r="C408" s="64">
        <v>6</v>
      </c>
      <c r="D408" s="64">
        <v>23</v>
      </c>
      <c r="E408" s="42">
        <v>37.161499999999997</v>
      </c>
      <c r="F408" s="64" t="str">
        <f>IF(AND(RTO__33[[#This Row],[Month]]&gt;5,RTO__33[[#This Row],[Month]]&lt;10,RTO__33[[#This Row],[Day of Week]]&lt;=5,RTO__33[[#This Row],[Hour]]&gt;=15,RTO__33[[#This Row],[Hour]]&lt;=18),"ON","OFF")</f>
        <v>OFF</v>
      </c>
      <c r="G408"/>
      <c r="H408"/>
      <c r="I408"/>
    </row>
    <row r="409" spans="1:9" x14ac:dyDescent="0.25">
      <c r="A409" s="34">
        <v>45514</v>
      </c>
      <c r="B409" s="64">
        <v>8</v>
      </c>
      <c r="C409" s="64">
        <v>6</v>
      </c>
      <c r="D409" s="64">
        <v>24</v>
      </c>
      <c r="E409" s="42">
        <v>34.926600000000001</v>
      </c>
      <c r="F409" s="64" t="str">
        <f>IF(AND(RTO__33[[#This Row],[Month]]&gt;5,RTO__33[[#This Row],[Month]]&lt;10,RTO__33[[#This Row],[Day of Week]]&lt;=5,RTO__33[[#This Row],[Hour]]&gt;=15,RTO__33[[#This Row],[Hour]]&lt;=18),"ON","OFF")</f>
        <v>OFF</v>
      </c>
      <c r="G409"/>
      <c r="H409"/>
      <c r="I409"/>
    </row>
    <row r="410" spans="1:9" x14ac:dyDescent="0.25">
      <c r="A410" s="34">
        <v>45515</v>
      </c>
      <c r="B410" s="64">
        <v>8</v>
      </c>
      <c r="C410" s="64">
        <v>7</v>
      </c>
      <c r="D410" s="64">
        <v>1</v>
      </c>
      <c r="E410" s="42">
        <v>-95.564499999999995</v>
      </c>
      <c r="F410" s="64" t="str">
        <f>IF(AND(RTO__33[[#This Row],[Month]]&gt;5,RTO__33[[#This Row],[Month]]&lt;10,RTO__33[[#This Row],[Day of Week]]&lt;=5,RTO__33[[#This Row],[Hour]]&gt;=15,RTO__33[[#This Row],[Hour]]&lt;=18),"ON","OFF")</f>
        <v>OFF</v>
      </c>
      <c r="G410"/>
      <c r="H410"/>
      <c r="I410"/>
    </row>
    <row r="411" spans="1:9" x14ac:dyDescent="0.25">
      <c r="A411" s="34">
        <v>45515</v>
      </c>
      <c r="B411" s="64">
        <v>8</v>
      </c>
      <c r="C411" s="64">
        <v>7</v>
      </c>
      <c r="D411" s="64">
        <v>2</v>
      </c>
      <c r="E411" s="42">
        <v>19.508400000000002</v>
      </c>
      <c r="F411" s="64" t="str">
        <f>IF(AND(RTO__33[[#This Row],[Month]]&gt;5,RTO__33[[#This Row],[Month]]&lt;10,RTO__33[[#This Row],[Day of Week]]&lt;=5,RTO__33[[#This Row],[Hour]]&gt;=15,RTO__33[[#This Row],[Hour]]&lt;=18),"ON","OFF")</f>
        <v>OFF</v>
      </c>
      <c r="G411"/>
      <c r="H411"/>
      <c r="I411"/>
    </row>
    <row r="412" spans="1:9" x14ac:dyDescent="0.25">
      <c r="A412" s="34">
        <v>45515</v>
      </c>
      <c r="B412" s="64">
        <v>8</v>
      </c>
      <c r="C412" s="64">
        <v>7</v>
      </c>
      <c r="D412" s="64">
        <v>3</v>
      </c>
      <c r="E412" s="42">
        <v>22.918800000000001</v>
      </c>
      <c r="F412" s="64" t="str">
        <f>IF(AND(RTO__33[[#This Row],[Month]]&gt;5,RTO__33[[#This Row],[Month]]&lt;10,RTO__33[[#This Row],[Day of Week]]&lt;=5,RTO__33[[#This Row],[Hour]]&gt;=15,RTO__33[[#This Row],[Hour]]&lt;=18),"ON","OFF")</f>
        <v>OFF</v>
      </c>
      <c r="G412"/>
      <c r="H412"/>
      <c r="I412"/>
    </row>
    <row r="413" spans="1:9" x14ac:dyDescent="0.25">
      <c r="A413" s="34">
        <v>45515</v>
      </c>
      <c r="B413" s="64">
        <v>8</v>
      </c>
      <c r="C413" s="64">
        <v>7</v>
      </c>
      <c r="D413" s="64">
        <v>4</v>
      </c>
      <c r="E413" s="42">
        <v>14.1408</v>
      </c>
      <c r="F413" s="64" t="str">
        <f>IF(AND(RTO__33[[#This Row],[Month]]&gt;5,RTO__33[[#This Row],[Month]]&lt;10,RTO__33[[#This Row],[Day of Week]]&lt;=5,RTO__33[[#This Row],[Hour]]&gt;=15,RTO__33[[#This Row],[Hour]]&lt;=18),"ON","OFF")</f>
        <v>OFF</v>
      </c>
      <c r="G413"/>
      <c r="H413"/>
      <c r="I413"/>
    </row>
    <row r="414" spans="1:9" x14ac:dyDescent="0.25">
      <c r="A414" s="34">
        <v>45515</v>
      </c>
      <c r="B414" s="64">
        <v>8</v>
      </c>
      <c r="C414" s="64">
        <v>7</v>
      </c>
      <c r="D414" s="64">
        <v>5</v>
      </c>
      <c r="E414" s="42">
        <v>19.089400000000001</v>
      </c>
      <c r="F414" s="64" t="str">
        <f>IF(AND(RTO__33[[#This Row],[Month]]&gt;5,RTO__33[[#This Row],[Month]]&lt;10,RTO__33[[#This Row],[Day of Week]]&lt;=5,RTO__33[[#This Row],[Hour]]&gt;=15,RTO__33[[#This Row],[Hour]]&lt;=18),"ON","OFF")</f>
        <v>OFF</v>
      </c>
      <c r="G414"/>
      <c r="H414"/>
      <c r="I414"/>
    </row>
    <row r="415" spans="1:9" x14ac:dyDescent="0.25">
      <c r="A415" s="34">
        <v>45515</v>
      </c>
      <c r="B415" s="64">
        <v>8</v>
      </c>
      <c r="C415" s="64">
        <v>7</v>
      </c>
      <c r="D415" s="64">
        <v>6</v>
      </c>
      <c r="E415" s="42">
        <v>10.3468</v>
      </c>
      <c r="F415" s="64" t="str">
        <f>IF(AND(RTO__33[[#This Row],[Month]]&gt;5,RTO__33[[#This Row],[Month]]&lt;10,RTO__33[[#This Row],[Day of Week]]&lt;=5,RTO__33[[#This Row],[Hour]]&gt;=15,RTO__33[[#This Row],[Hour]]&lt;=18),"ON","OFF")</f>
        <v>OFF</v>
      </c>
      <c r="G415"/>
      <c r="H415"/>
      <c r="I415"/>
    </row>
    <row r="416" spans="1:9" x14ac:dyDescent="0.25">
      <c r="A416" s="34">
        <v>45515</v>
      </c>
      <c r="B416" s="64">
        <v>8</v>
      </c>
      <c r="C416" s="64">
        <v>7</v>
      </c>
      <c r="D416" s="64">
        <v>7</v>
      </c>
      <c r="E416" s="42">
        <v>4.5060000000000002</v>
      </c>
      <c r="F416" s="64" t="str">
        <f>IF(AND(RTO__33[[#This Row],[Month]]&gt;5,RTO__33[[#This Row],[Month]]&lt;10,RTO__33[[#This Row],[Day of Week]]&lt;=5,RTO__33[[#This Row],[Hour]]&gt;=15,RTO__33[[#This Row],[Hour]]&lt;=18),"ON","OFF")</f>
        <v>OFF</v>
      </c>
      <c r="G416"/>
      <c r="H416"/>
      <c r="I416"/>
    </row>
    <row r="417" spans="1:9" x14ac:dyDescent="0.25">
      <c r="A417" s="34">
        <v>45515</v>
      </c>
      <c r="B417" s="64">
        <v>8</v>
      </c>
      <c r="C417" s="64">
        <v>7</v>
      </c>
      <c r="D417" s="64">
        <v>8</v>
      </c>
      <c r="E417" s="42">
        <v>2.8889999999999998</v>
      </c>
      <c r="F417" s="64" t="str">
        <f>IF(AND(RTO__33[[#This Row],[Month]]&gt;5,RTO__33[[#This Row],[Month]]&lt;10,RTO__33[[#This Row],[Day of Week]]&lt;=5,RTO__33[[#This Row],[Hour]]&gt;=15,RTO__33[[#This Row],[Hour]]&lt;=18),"ON","OFF")</f>
        <v>OFF</v>
      </c>
      <c r="G417"/>
      <c r="H417"/>
      <c r="I417"/>
    </row>
    <row r="418" spans="1:9" x14ac:dyDescent="0.25">
      <c r="A418" s="34">
        <v>45515</v>
      </c>
      <c r="B418" s="64">
        <v>8</v>
      </c>
      <c r="C418" s="64">
        <v>7</v>
      </c>
      <c r="D418" s="64">
        <v>9</v>
      </c>
      <c r="E418" s="42">
        <v>6.2511999999999999</v>
      </c>
      <c r="F418" s="64" t="str">
        <f>IF(AND(RTO__33[[#This Row],[Month]]&gt;5,RTO__33[[#This Row],[Month]]&lt;10,RTO__33[[#This Row],[Day of Week]]&lt;=5,RTO__33[[#This Row],[Hour]]&gt;=15,RTO__33[[#This Row],[Hour]]&lt;=18),"ON","OFF")</f>
        <v>OFF</v>
      </c>
      <c r="G418"/>
      <c r="H418"/>
      <c r="I418"/>
    </row>
    <row r="419" spans="1:9" x14ac:dyDescent="0.25">
      <c r="A419" s="34">
        <v>45515</v>
      </c>
      <c r="B419" s="64">
        <v>8</v>
      </c>
      <c r="C419" s="64">
        <v>7</v>
      </c>
      <c r="D419" s="64">
        <v>10</v>
      </c>
      <c r="E419" s="42">
        <v>7.5585000000000004</v>
      </c>
      <c r="F419" s="64" t="str">
        <f>IF(AND(RTO__33[[#This Row],[Month]]&gt;5,RTO__33[[#This Row],[Month]]&lt;10,RTO__33[[#This Row],[Day of Week]]&lt;=5,RTO__33[[#This Row],[Hour]]&gt;=15,RTO__33[[#This Row],[Hour]]&lt;=18),"ON","OFF")</f>
        <v>OFF</v>
      </c>
      <c r="G419"/>
      <c r="H419"/>
      <c r="I419"/>
    </row>
    <row r="420" spans="1:9" x14ac:dyDescent="0.25">
      <c r="A420" s="34">
        <v>45515</v>
      </c>
      <c r="B420" s="64">
        <v>8</v>
      </c>
      <c r="C420" s="64">
        <v>7</v>
      </c>
      <c r="D420" s="64">
        <v>11</v>
      </c>
      <c r="E420" s="42">
        <v>13.3626</v>
      </c>
      <c r="F420" s="64" t="str">
        <f>IF(AND(RTO__33[[#This Row],[Month]]&gt;5,RTO__33[[#This Row],[Month]]&lt;10,RTO__33[[#This Row],[Day of Week]]&lt;=5,RTO__33[[#This Row],[Hour]]&gt;=15,RTO__33[[#This Row],[Hour]]&lt;=18),"ON","OFF")</f>
        <v>OFF</v>
      </c>
      <c r="G420"/>
      <c r="H420"/>
      <c r="I420"/>
    </row>
    <row r="421" spans="1:9" x14ac:dyDescent="0.25">
      <c r="A421" s="34">
        <v>45515</v>
      </c>
      <c r="B421" s="64">
        <v>8</v>
      </c>
      <c r="C421" s="64">
        <v>7</v>
      </c>
      <c r="D421" s="64">
        <v>12</v>
      </c>
      <c r="E421" s="42">
        <v>25.268599999999999</v>
      </c>
      <c r="F421" s="64" t="str">
        <f>IF(AND(RTO__33[[#This Row],[Month]]&gt;5,RTO__33[[#This Row],[Month]]&lt;10,RTO__33[[#This Row],[Day of Week]]&lt;=5,RTO__33[[#This Row],[Hour]]&gt;=15,RTO__33[[#This Row],[Hour]]&lt;=18),"ON","OFF")</f>
        <v>OFF</v>
      </c>
      <c r="G421"/>
      <c r="H421"/>
      <c r="I421"/>
    </row>
    <row r="422" spans="1:9" x14ac:dyDescent="0.25">
      <c r="A422" s="34">
        <v>45515</v>
      </c>
      <c r="B422" s="64">
        <v>8</v>
      </c>
      <c r="C422" s="64">
        <v>7</v>
      </c>
      <c r="D422" s="64">
        <v>13</v>
      </c>
      <c r="E422" s="42">
        <v>26.776199999999999</v>
      </c>
      <c r="F422" s="64" t="str">
        <f>IF(AND(RTO__33[[#This Row],[Month]]&gt;5,RTO__33[[#This Row],[Month]]&lt;10,RTO__33[[#This Row],[Day of Week]]&lt;=5,RTO__33[[#This Row],[Hour]]&gt;=15,RTO__33[[#This Row],[Hour]]&lt;=18),"ON","OFF")</f>
        <v>OFF</v>
      </c>
      <c r="G422"/>
      <c r="H422"/>
      <c r="I422"/>
    </row>
    <row r="423" spans="1:9" x14ac:dyDescent="0.25">
      <c r="A423" s="34">
        <v>45515</v>
      </c>
      <c r="B423" s="64">
        <v>8</v>
      </c>
      <c r="C423" s="64">
        <v>7</v>
      </c>
      <c r="D423" s="64">
        <v>14</v>
      </c>
      <c r="E423" s="42">
        <v>29.6662</v>
      </c>
      <c r="F423" s="64" t="str">
        <f>IF(AND(RTO__33[[#This Row],[Month]]&gt;5,RTO__33[[#This Row],[Month]]&lt;10,RTO__33[[#This Row],[Day of Week]]&lt;=5,RTO__33[[#This Row],[Hour]]&gt;=15,RTO__33[[#This Row],[Hour]]&lt;=18),"ON","OFF")</f>
        <v>OFF</v>
      </c>
      <c r="G423"/>
      <c r="H423"/>
      <c r="I423"/>
    </row>
    <row r="424" spans="1:9" x14ac:dyDescent="0.25">
      <c r="A424" s="34">
        <v>45515</v>
      </c>
      <c r="B424" s="64">
        <v>8</v>
      </c>
      <c r="C424" s="64">
        <v>7</v>
      </c>
      <c r="D424" s="64">
        <v>15</v>
      </c>
      <c r="E424" s="42">
        <v>30.494299999999999</v>
      </c>
      <c r="F424" s="64" t="str">
        <f>IF(AND(RTO__33[[#This Row],[Month]]&gt;5,RTO__33[[#This Row],[Month]]&lt;10,RTO__33[[#This Row],[Day of Week]]&lt;=5,RTO__33[[#This Row],[Hour]]&gt;=15,RTO__33[[#This Row],[Hour]]&lt;=18),"ON","OFF")</f>
        <v>OFF</v>
      </c>
      <c r="G424"/>
      <c r="H424"/>
      <c r="I424"/>
    </row>
    <row r="425" spans="1:9" x14ac:dyDescent="0.25">
      <c r="A425" s="34">
        <v>45515</v>
      </c>
      <c r="B425" s="64">
        <v>8</v>
      </c>
      <c r="C425" s="64">
        <v>7</v>
      </c>
      <c r="D425" s="64">
        <v>16</v>
      </c>
      <c r="E425" s="42">
        <v>34.630400000000002</v>
      </c>
      <c r="F425" s="64" t="str">
        <f>IF(AND(RTO__33[[#This Row],[Month]]&gt;5,RTO__33[[#This Row],[Month]]&lt;10,RTO__33[[#This Row],[Day of Week]]&lt;=5,RTO__33[[#This Row],[Hour]]&gt;=15,RTO__33[[#This Row],[Hour]]&lt;=18),"ON","OFF")</f>
        <v>OFF</v>
      </c>
      <c r="G425"/>
      <c r="H425"/>
      <c r="I425"/>
    </row>
    <row r="426" spans="1:9" x14ac:dyDescent="0.25">
      <c r="A426" s="34">
        <v>45515</v>
      </c>
      <c r="B426" s="64">
        <v>8</v>
      </c>
      <c r="C426" s="64">
        <v>7</v>
      </c>
      <c r="D426" s="64">
        <v>17</v>
      </c>
      <c r="E426" s="42">
        <v>39.640900000000002</v>
      </c>
      <c r="F426" s="64" t="str">
        <f>IF(AND(RTO__33[[#This Row],[Month]]&gt;5,RTO__33[[#This Row],[Month]]&lt;10,RTO__33[[#This Row],[Day of Week]]&lt;=5,RTO__33[[#This Row],[Hour]]&gt;=15,RTO__33[[#This Row],[Hour]]&lt;=18),"ON","OFF")</f>
        <v>OFF</v>
      </c>
      <c r="G426"/>
      <c r="H426"/>
      <c r="I426"/>
    </row>
    <row r="427" spans="1:9" x14ac:dyDescent="0.25">
      <c r="A427" s="34">
        <v>45515</v>
      </c>
      <c r="B427" s="64">
        <v>8</v>
      </c>
      <c r="C427" s="64">
        <v>7</v>
      </c>
      <c r="D427" s="64">
        <v>18</v>
      </c>
      <c r="E427" s="42">
        <v>272.43450000000001</v>
      </c>
      <c r="F427" s="64" t="str">
        <f>IF(AND(RTO__33[[#This Row],[Month]]&gt;5,RTO__33[[#This Row],[Month]]&lt;10,RTO__33[[#This Row],[Day of Week]]&lt;=5,RTO__33[[#This Row],[Hour]]&gt;=15,RTO__33[[#This Row],[Hour]]&lt;=18),"ON","OFF")</f>
        <v>OFF</v>
      </c>
      <c r="G427"/>
      <c r="H427"/>
      <c r="I427"/>
    </row>
    <row r="428" spans="1:9" x14ac:dyDescent="0.25">
      <c r="A428" s="34">
        <v>45515</v>
      </c>
      <c r="B428" s="64">
        <v>8</v>
      </c>
      <c r="C428" s="64">
        <v>7</v>
      </c>
      <c r="D428" s="64">
        <v>19</v>
      </c>
      <c r="E428" s="42">
        <v>44.6479</v>
      </c>
      <c r="F428" s="64" t="str">
        <f>IF(AND(RTO__33[[#This Row],[Month]]&gt;5,RTO__33[[#This Row],[Month]]&lt;10,RTO__33[[#This Row],[Day of Week]]&lt;=5,RTO__33[[#This Row],[Hour]]&gt;=15,RTO__33[[#This Row],[Hour]]&lt;=18),"ON","OFF")</f>
        <v>OFF</v>
      </c>
      <c r="G428"/>
      <c r="H428"/>
      <c r="I428"/>
    </row>
    <row r="429" spans="1:9" x14ac:dyDescent="0.25">
      <c r="A429" s="34">
        <v>45515</v>
      </c>
      <c r="B429" s="64">
        <v>8</v>
      </c>
      <c r="C429" s="64">
        <v>7</v>
      </c>
      <c r="D429" s="64">
        <v>20</v>
      </c>
      <c r="E429" s="42">
        <v>45.343000000000004</v>
      </c>
      <c r="F429" s="64" t="str">
        <f>IF(AND(RTO__33[[#This Row],[Month]]&gt;5,RTO__33[[#This Row],[Month]]&lt;10,RTO__33[[#This Row],[Day of Week]]&lt;=5,RTO__33[[#This Row],[Hour]]&gt;=15,RTO__33[[#This Row],[Hour]]&lt;=18),"ON","OFF")</f>
        <v>OFF</v>
      </c>
      <c r="G429"/>
      <c r="H429"/>
      <c r="I429"/>
    </row>
    <row r="430" spans="1:9" x14ac:dyDescent="0.25">
      <c r="A430" s="34">
        <v>45515</v>
      </c>
      <c r="B430" s="64">
        <v>8</v>
      </c>
      <c r="C430" s="64">
        <v>7</v>
      </c>
      <c r="D430" s="64">
        <v>21</v>
      </c>
      <c r="E430" s="42">
        <v>43.433900000000001</v>
      </c>
      <c r="F430" s="64" t="str">
        <f>IF(AND(RTO__33[[#This Row],[Month]]&gt;5,RTO__33[[#This Row],[Month]]&lt;10,RTO__33[[#This Row],[Day of Week]]&lt;=5,RTO__33[[#This Row],[Hour]]&gt;=15,RTO__33[[#This Row],[Hour]]&lt;=18),"ON","OFF")</f>
        <v>OFF</v>
      </c>
      <c r="G430"/>
      <c r="H430"/>
      <c r="I430"/>
    </row>
    <row r="431" spans="1:9" x14ac:dyDescent="0.25">
      <c r="A431" s="34">
        <v>45515</v>
      </c>
      <c r="B431" s="64">
        <v>8</v>
      </c>
      <c r="C431" s="64">
        <v>7</v>
      </c>
      <c r="D431" s="64">
        <v>22</v>
      </c>
      <c r="E431" s="42">
        <v>9.7012</v>
      </c>
      <c r="F431" s="64" t="str">
        <f>IF(AND(RTO__33[[#This Row],[Month]]&gt;5,RTO__33[[#This Row],[Month]]&lt;10,RTO__33[[#This Row],[Day of Week]]&lt;=5,RTO__33[[#This Row],[Hour]]&gt;=15,RTO__33[[#This Row],[Hour]]&lt;=18),"ON","OFF")</f>
        <v>OFF</v>
      </c>
      <c r="G431"/>
      <c r="H431"/>
      <c r="I431"/>
    </row>
    <row r="432" spans="1:9" x14ac:dyDescent="0.25">
      <c r="A432" s="34">
        <v>45515</v>
      </c>
      <c r="B432" s="64">
        <v>8</v>
      </c>
      <c r="C432" s="64">
        <v>7</v>
      </c>
      <c r="D432" s="64">
        <v>23</v>
      </c>
      <c r="E432" s="42">
        <v>37.835500000000003</v>
      </c>
      <c r="F432" s="64" t="str">
        <f>IF(AND(RTO__33[[#This Row],[Month]]&gt;5,RTO__33[[#This Row],[Month]]&lt;10,RTO__33[[#This Row],[Day of Week]]&lt;=5,RTO__33[[#This Row],[Hour]]&gt;=15,RTO__33[[#This Row],[Hour]]&lt;=18),"ON","OFF")</f>
        <v>OFF</v>
      </c>
      <c r="G432"/>
      <c r="H432"/>
      <c r="I432"/>
    </row>
    <row r="433" spans="1:9" x14ac:dyDescent="0.25">
      <c r="A433" s="34">
        <v>45515</v>
      </c>
      <c r="B433" s="64">
        <v>8</v>
      </c>
      <c r="C433" s="64">
        <v>7</v>
      </c>
      <c r="D433" s="64">
        <v>24</v>
      </c>
      <c r="E433" s="42">
        <v>23.1938</v>
      </c>
      <c r="F433" s="64" t="str">
        <f>IF(AND(RTO__33[[#This Row],[Month]]&gt;5,RTO__33[[#This Row],[Month]]&lt;10,RTO__33[[#This Row],[Day of Week]]&lt;=5,RTO__33[[#This Row],[Hour]]&gt;=15,RTO__33[[#This Row],[Hour]]&lt;=18),"ON","OFF")</f>
        <v>OFF</v>
      </c>
      <c r="G433"/>
      <c r="H433"/>
      <c r="I433"/>
    </row>
    <row r="434" spans="1:9" x14ac:dyDescent="0.25">
      <c r="A434" s="34">
        <v>45516</v>
      </c>
      <c r="B434" s="64">
        <v>8</v>
      </c>
      <c r="C434" s="64">
        <v>1</v>
      </c>
      <c r="D434" s="64">
        <v>1</v>
      </c>
      <c r="E434" s="42">
        <v>24.263400000000001</v>
      </c>
      <c r="F434" s="64" t="str">
        <f>IF(AND(RTO__33[[#This Row],[Month]]&gt;5,RTO__33[[#This Row],[Month]]&lt;10,RTO__33[[#This Row],[Day of Week]]&lt;=5,RTO__33[[#This Row],[Hour]]&gt;=15,RTO__33[[#This Row],[Hour]]&lt;=18),"ON","OFF")</f>
        <v>OFF</v>
      </c>
      <c r="G434"/>
      <c r="H434"/>
      <c r="I434"/>
    </row>
    <row r="435" spans="1:9" x14ac:dyDescent="0.25">
      <c r="A435" s="34">
        <v>45516</v>
      </c>
      <c r="B435" s="64">
        <v>8</v>
      </c>
      <c r="C435" s="64">
        <v>1</v>
      </c>
      <c r="D435" s="64">
        <v>2</v>
      </c>
      <c r="E435" s="42">
        <v>11.619199999999999</v>
      </c>
      <c r="F435" s="64" t="str">
        <f>IF(AND(RTO__33[[#This Row],[Month]]&gt;5,RTO__33[[#This Row],[Month]]&lt;10,RTO__33[[#This Row],[Day of Week]]&lt;=5,RTO__33[[#This Row],[Hour]]&gt;=15,RTO__33[[#This Row],[Hour]]&lt;=18),"ON","OFF")</f>
        <v>OFF</v>
      </c>
      <c r="G435"/>
      <c r="H435"/>
      <c r="I435"/>
    </row>
    <row r="436" spans="1:9" x14ac:dyDescent="0.25">
      <c r="A436" s="34">
        <v>45516</v>
      </c>
      <c r="B436" s="64">
        <v>8</v>
      </c>
      <c r="C436" s="64">
        <v>1</v>
      </c>
      <c r="D436" s="64">
        <v>3</v>
      </c>
      <c r="E436" s="42">
        <v>22.239899999999999</v>
      </c>
      <c r="F436" s="64" t="str">
        <f>IF(AND(RTO__33[[#This Row],[Month]]&gt;5,RTO__33[[#This Row],[Month]]&lt;10,RTO__33[[#This Row],[Day of Week]]&lt;=5,RTO__33[[#This Row],[Hour]]&gt;=15,RTO__33[[#This Row],[Hour]]&lt;=18),"ON","OFF")</f>
        <v>OFF</v>
      </c>
      <c r="G436"/>
      <c r="H436"/>
      <c r="I436"/>
    </row>
    <row r="437" spans="1:9" x14ac:dyDescent="0.25">
      <c r="A437" s="34">
        <v>45516</v>
      </c>
      <c r="B437" s="64">
        <v>8</v>
      </c>
      <c r="C437" s="64">
        <v>1</v>
      </c>
      <c r="D437" s="64">
        <v>4</v>
      </c>
      <c r="E437" s="42">
        <v>22.3919</v>
      </c>
      <c r="F437" s="64" t="str">
        <f>IF(AND(RTO__33[[#This Row],[Month]]&gt;5,RTO__33[[#This Row],[Month]]&lt;10,RTO__33[[#This Row],[Day of Week]]&lt;=5,RTO__33[[#This Row],[Hour]]&gt;=15,RTO__33[[#This Row],[Hour]]&lt;=18),"ON","OFF")</f>
        <v>OFF</v>
      </c>
      <c r="G437"/>
      <c r="H437"/>
      <c r="I437"/>
    </row>
    <row r="438" spans="1:9" x14ac:dyDescent="0.25">
      <c r="A438" s="34">
        <v>45516</v>
      </c>
      <c r="B438" s="64">
        <v>8</v>
      </c>
      <c r="C438" s="64">
        <v>1</v>
      </c>
      <c r="D438" s="64">
        <v>5</v>
      </c>
      <c r="E438" s="42">
        <v>23.711300000000001</v>
      </c>
      <c r="F438" s="64" t="str">
        <f>IF(AND(RTO__33[[#This Row],[Month]]&gt;5,RTO__33[[#This Row],[Month]]&lt;10,RTO__33[[#This Row],[Day of Week]]&lt;=5,RTO__33[[#This Row],[Hour]]&gt;=15,RTO__33[[#This Row],[Hour]]&lt;=18),"ON","OFF")</f>
        <v>OFF</v>
      </c>
      <c r="G438"/>
      <c r="H438"/>
      <c r="I438"/>
    </row>
    <row r="439" spans="1:9" x14ac:dyDescent="0.25">
      <c r="A439" s="34">
        <v>45516</v>
      </c>
      <c r="B439" s="64">
        <v>8</v>
      </c>
      <c r="C439" s="64">
        <v>1</v>
      </c>
      <c r="D439" s="64">
        <v>6</v>
      </c>
      <c r="E439" s="42">
        <v>26.87</v>
      </c>
      <c r="F439" s="64" t="str">
        <f>IF(AND(RTO__33[[#This Row],[Month]]&gt;5,RTO__33[[#This Row],[Month]]&lt;10,RTO__33[[#This Row],[Day of Week]]&lt;=5,RTO__33[[#This Row],[Hour]]&gt;=15,RTO__33[[#This Row],[Hour]]&lt;=18),"ON","OFF")</f>
        <v>OFF</v>
      </c>
      <c r="G439"/>
      <c r="H439"/>
      <c r="I439"/>
    </row>
    <row r="440" spans="1:9" x14ac:dyDescent="0.25">
      <c r="A440" s="34">
        <v>45516</v>
      </c>
      <c r="B440" s="64">
        <v>8</v>
      </c>
      <c r="C440" s="64">
        <v>1</v>
      </c>
      <c r="D440" s="64">
        <v>7</v>
      </c>
      <c r="E440" s="42">
        <v>4.9071999999999996</v>
      </c>
      <c r="F440" s="64" t="str">
        <f>IF(AND(RTO__33[[#This Row],[Month]]&gt;5,RTO__33[[#This Row],[Month]]&lt;10,RTO__33[[#This Row],[Day of Week]]&lt;=5,RTO__33[[#This Row],[Hour]]&gt;=15,RTO__33[[#This Row],[Hour]]&lt;=18),"ON","OFF")</f>
        <v>OFF</v>
      </c>
      <c r="G440"/>
      <c r="H440"/>
      <c r="I440"/>
    </row>
    <row r="441" spans="1:9" x14ac:dyDescent="0.25">
      <c r="A441" s="34">
        <v>45516</v>
      </c>
      <c r="B441" s="64">
        <v>8</v>
      </c>
      <c r="C441" s="64">
        <v>1</v>
      </c>
      <c r="D441" s="64">
        <v>8</v>
      </c>
      <c r="E441" s="42">
        <v>5.0110000000000001</v>
      </c>
      <c r="F441" s="64" t="str">
        <f>IF(AND(RTO__33[[#This Row],[Month]]&gt;5,RTO__33[[#This Row],[Month]]&lt;10,RTO__33[[#This Row],[Day of Week]]&lt;=5,RTO__33[[#This Row],[Hour]]&gt;=15,RTO__33[[#This Row],[Hour]]&lt;=18),"ON","OFF")</f>
        <v>OFF</v>
      </c>
      <c r="G441"/>
      <c r="H441"/>
      <c r="I441"/>
    </row>
    <row r="442" spans="1:9" x14ac:dyDescent="0.25">
      <c r="A442" s="34">
        <v>45516</v>
      </c>
      <c r="B442" s="64">
        <v>8</v>
      </c>
      <c r="C442" s="64">
        <v>1</v>
      </c>
      <c r="D442" s="64">
        <v>9</v>
      </c>
      <c r="E442" s="42">
        <v>5.7752999999999997</v>
      </c>
      <c r="F442" s="64" t="str">
        <f>IF(AND(RTO__33[[#This Row],[Month]]&gt;5,RTO__33[[#This Row],[Month]]&lt;10,RTO__33[[#This Row],[Day of Week]]&lt;=5,RTO__33[[#This Row],[Hour]]&gt;=15,RTO__33[[#This Row],[Hour]]&lt;=18),"ON","OFF")</f>
        <v>OFF</v>
      </c>
      <c r="G442"/>
      <c r="H442"/>
      <c r="I442"/>
    </row>
    <row r="443" spans="1:9" x14ac:dyDescent="0.25">
      <c r="A443" s="34">
        <v>45516</v>
      </c>
      <c r="B443" s="64">
        <v>8</v>
      </c>
      <c r="C443" s="64">
        <v>1</v>
      </c>
      <c r="D443" s="64">
        <v>10</v>
      </c>
      <c r="E443" s="42">
        <v>12.095800000000001</v>
      </c>
      <c r="F443" s="64" t="str">
        <f>IF(AND(RTO__33[[#This Row],[Month]]&gt;5,RTO__33[[#This Row],[Month]]&lt;10,RTO__33[[#This Row],[Day of Week]]&lt;=5,RTO__33[[#This Row],[Hour]]&gt;=15,RTO__33[[#This Row],[Hour]]&lt;=18),"ON","OFF")</f>
        <v>OFF</v>
      </c>
      <c r="G443"/>
      <c r="H443"/>
      <c r="I443"/>
    </row>
    <row r="444" spans="1:9" x14ac:dyDescent="0.25">
      <c r="A444" s="34">
        <v>45516</v>
      </c>
      <c r="B444" s="64">
        <v>8</v>
      </c>
      <c r="C444" s="64">
        <v>1</v>
      </c>
      <c r="D444" s="64">
        <v>11</v>
      </c>
      <c r="E444" s="42">
        <v>25.5656</v>
      </c>
      <c r="F444" s="64" t="str">
        <f>IF(AND(RTO__33[[#This Row],[Month]]&gt;5,RTO__33[[#This Row],[Month]]&lt;10,RTO__33[[#This Row],[Day of Week]]&lt;=5,RTO__33[[#This Row],[Hour]]&gt;=15,RTO__33[[#This Row],[Hour]]&lt;=18),"ON","OFF")</f>
        <v>OFF</v>
      </c>
      <c r="G444"/>
      <c r="H444"/>
      <c r="I444"/>
    </row>
    <row r="445" spans="1:9" x14ac:dyDescent="0.25">
      <c r="A445" s="34">
        <v>45516</v>
      </c>
      <c r="B445" s="64">
        <v>8</v>
      </c>
      <c r="C445" s="64">
        <v>1</v>
      </c>
      <c r="D445" s="64">
        <v>12</v>
      </c>
      <c r="E445" s="42">
        <v>29.1997</v>
      </c>
      <c r="F445" s="64" t="str">
        <f>IF(AND(RTO__33[[#This Row],[Month]]&gt;5,RTO__33[[#This Row],[Month]]&lt;10,RTO__33[[#This Row],[Day of Week]]&lt;=5,RTO__33[[#This Row],[Hour]]&gt;=15,RTO__33[[#This Row],[Hour]]&lt;=18),"ON","OFF")</f>
        <v>OFF</v>
      </c>
      <c r="G445"/>
      <c r="H445"/>
      <c r="I445"/>
    </row>
    <row r="446" spans="1:9" x14ac:dyDescent="0.25">
      <c r="A446" s="34">
        <v>45516</v>
      </c>
      <c r="B446" s="64">
        <v>8</v>
      </c>
      <c r="C446" s="64">
        <v>1</v>
      </c>
      <c r="D446" s="64">
        <v>13</v>
      </c>
      <c r="E446" s="42">
        <v>30.911999999999999</v>
      </c>
      <c r="F446" s="64" t="str">
        <f>IF(AND(RTO__33[[#This Row],[Month]]&gt;5,RTO__33[[#This Row],[Month]]&lt;10,RTO__33[[#This Row],[Day of Week]]&lt;=5,RTO__33[[#This Row],[Hour]]&gt;=15,RTO__33[[#This Row],[Hour]]&lt;=18),"ON","OFF")</f>
        <v>OFF</v>
      </c>
      <c r="G446"/>
      <c r="H446"/>
      <c r="I446"/>
    </row>
    <row r="447" spans="1:9" x14ac:dyDescent="0.25">
      <c r="A447" s="34">
        <v>45516</v>
      </c>
      <c r="B447" s="64">
        <v>8</v>
      </c>
      <c r="C447" s="64">
        <v>1</v>
      </c>
      <c r="D447" s="64">
        <v>14</v>
      </c>
      <c r="E447" s="42">
        <v>30.767399999999999</v>
      </c>
      <c r="F447" s="64" t="str">
        <f>IF(AND(RTO__33[[#This Row],[Month]]&gt;5,RTO__33[[#This Row],[Month]]&lt;10,RTO__33[[#This Row],[Day of Week]]&lt;=5,RTO__33[[#This Row],[Hour]]&gt;=15,RTO__33[[#This Row],[Hour]]&lt;=18),"ON","OFF")</f>
        <v>OFF</v>
      </c>
      <c r="G447"/>
      <c r="H447"/>
      <c r="I447"/>
    </row>
    <row r="448" spans="1:9" x14ac:dyDescent="0.25">
      <c r="A448" s="34">
        <v>45516</v>
      </c>
      <c r="B448" s="64">
        <v>8</v>
      </c>
      <c r="C448" s="64">
        <v>1</v>
      </c>
      <c r="D448" s="64">
        <v>15</v>
      </c>
      <c r="E448" s="42">
        <v>790.14430000000004</v>
      </c>
      <c r="F448" s="64" t="str">
        <f>IF(AND(RTO__33[[#This Row],[Month]]&gt;5,RTO__33[[#This Row],[Month]]&lt;10,RTO__33[[#This Row],[Day of Week]]&lt;=5,RTO__33[[#This Row],[Hour]]&gt;=15,RTO__33[[#This Row],[Hour]]&lt;=18),"ON","OFF")</f>
        <v>ON</v>
      </c>
      <c r="G448"/>
      <c r="H448"/>
      <c r="I448"/>
    </row>
    <row r="449" spans="1:9" x14ac:dyDescent="0.25">
      <c r="A449" s="34">
        <v>45516</v>
      </c>
      <c r="B449" s="64">
        <v>8</v>
      </c>
      <c r="C449" s="64">
        <v>1</v>
      </c>
      <c r="D449" s="64">
        <v>16</v>
      </c>
      <c r="E449" s="42">
        <v>26.829899999999999</v>
      </c>
      <c r="F449" s="64" t="str">
        <f>IF(AND(RTO__33[[#This Row],[Month]]&gt;5,RTO__33[[#This Row],[Month]]&lt;10,RTO__33[[#This Row],[Day of Week]]&lt;=5,RTO__33[[#This Row],[Hour]]&gt;=15,RTO__33[[#This Row],[Hour]]&lt;=18),"ON","OFF")</f>
        <v>ON</v>
      </c>
      <c r="G449"/>
      <c r="H449"/>
      <c r="I449"/>
    </row>
    <row r="450" spans="1:9" x14ac:dyDescent="0.25">
      <c r="A450" s="34">
        <v>45516</v>
      </c>
      <c r="B450" s="64">
        <v>8</v>
      </c>
      <c r="C450" s="64">
        <v>1</v>
      </c>
      <c r="D450" s="64">
        <v>17</v>
      </c>
      <c r="E450" s="42">
        <v>28.656199999999998</v>
      </c>
      <c r="F450" s="64" t="str">
        <f>IF(AND(RTO__33[[#This Row],[Month]]&gt;5,RTO__33[[#This Row],[Month]]&lt;10,RTO__33[[#This Row],[Day of Week]]&lt;=5,RTO__33[[#This Row],[Hour]]&gt;=15,RTO__33[[#This Row],[Hour]]&lt;=18),"ON","OFF")</f>
        <v>ON</v>
      </c>
      <c r="G450"/>
      <c r="H450"/>
      <c r="I450"/>
    </row>
    <row r="451" spans="1:9" x14ac:dyDescent="0.25">
      <c r="A451" s="34">
        <v>45516</v>
      </c>
      <c r="B451" s="64">
        <v>8</v>
      </c>
      <c r="C451" s="64">
        <v>1</v>
      </c>
      <c r="D451" s="64">
        <v>18</v>
      </c>
      <c r="E451" s="42">
        <v>31.815300000000001</v>
      </c>
      <c r="F451" s="64" t="str">
        <f>IF(AND(RTO__33[[#This Row],[Month]]&gt;5,RTO__33[[#This Row],[Month]]&lt;10,RTO__33[[#This Row],[Day of Week]]&lt;=5,RTO__33[[#This Row],[Hour]]&gt;=15,RTO__33[[#This Row],[Hour]]&lt;=18),"ON","OFF")</f>
        <v>ON</v>
      </c>
      <c r="G451"/>
      <c r="H451"/>
      <c r="I451"/>
    </row>
    <row r="452" spans="1:9" x14ac:dyDescent="0.25">
      <c r="A452" s="34">
        <v>45516</v>
      </c>
      <c r="B452" s="64">
        <v>8</v>
      </c>
      <c r="C452" s="64">
        <v>1</v>
      </c>
      <c r="D452" s="64">
        <v>19</v>
      </c>
      <c r="E452" s="42">
        <v>50.569800000000001</v>
      </c>
      <c r="F452" s="64" t="str">
        <f>IF(AND(RTO__33[[#This Row],[Month]]&gt;5,RTO__33[[#This Row],[Month]]&lt;10,RTO__33[[#This Row],[Day of Week]]&lt;=5,RTO__33[[#This Row],[Hour]]&gt;=15,RTO__33[[#This Row],[Hour]]&lt;=18),"ON","OFF")</f>
        <v>OFF</v>
      </c>
      <c r="G452"/>
      <c r="H452"/>
      <c r="I452"/>
    </row>
    <row r="453" spans="1:9" x14ac:dyDescent="0.25">
      <c r="A453" s="34">
        <v>45516</v>
      </c>
      <c r="B453" s="64">
        <v>8</v>
      </c>
      <c r="C453" s="64">
        <v>1</v>
      </c>
      <c r="D453" s="64">
        <v>20</v>
      </c>
      <c r="E453" s="42">
        <v>38.582999999999998</v>
      </c>
      <c r="F453" s="64" t="str">
        <f>IF(AND(RTO__33[[#This Row],[Month]]&gt;5,RTO__33[[#This Row],[Month]]&lt;10,RTO__33[[#This Row],[Day of Week]]&lt;=5,RTO__33[[#This Row],[Hour]]&gt;=15,RTO__33[[#This Row],[Hour]]&lt;=18),"ON","OFF")</f>
        <v>OFF</v>
      </c>
      <c r="G453"/>
      <c r="H453"/>
      <c r="I453"/>
    </row>
    <row r="454" spans="1:9" x14ac:dyDescent="0.25">
      <c r="A454" s="34">
        <v>45516</v>
      </c>
      <c r="B454" s="64">
        <v>8</v>
      </c>
      <c r="C454" s="64">
        <v>1</v>
      </c>
      <c r="D454" s="64">
        <v>21</v>
      </c>
      <c r="E454" s="42">
        <v>32.961500000000001</v>
      </c>
      <c r="F454" s="64" t="str">
        <f>IF(AND(RTO__33[[#This Row],[Month]]&gt;5,RTO__33[[#This Row],[Month]]&lt;10,RTO__33[[#This Row],[Day of Week]]&lt;=5,RTO__33[[#This Row],[Hour]]&gt;=15,RTO__33[[#This Row],[Hour]]&lt;=18),"ON","OFF")</f>
        <v>OFF</v>
      </c>
      <c r="G454"/>
      <c r="H454"/>
      <c r="I454"/>
    </row>
    <row r="455" spans="1:9" x14ac:dyDescent="0.25">
      <c r="A455" s="34">
        <v>45516</v>
      </c>
      <c r="B455" s="64">
        <v>8</v>
      </c>
      <c r="C455" s="64">
        <v>1</v>
      </c>
      <c r="D455" s="64">
        <v>22</v>
      </c>
      <c r="E455" s="42">
        <v>25.9389</v>
      </c>
      <c r="F455" s="64" t="str">
        <f>IF(AND(RTO__33[[#This Row],[Month]]&gt;5,RTO__33[[#This Row],[Month]]&lt;10,RTO__33[[#This Row],[Day of Week]]&lt;=5,RTO__33[[#This Row],[Hour]]&gt;=15,RTO__33[[#This Row],[Hour]]&lt;=18),"ON","OFF")</f>
        <v>OFF</v>
      </c>
      <c r="G455"/>
      <c r="H455"/>
      <c r="I455"/>
    </row>
    <row r="456" spans="1:9" x14ac:dyDescent="0.25">
      <c r="A456" s="34">
        <v>45516</v>
      </c>
      <c r="B456" s="64">
        <v>8</v>
      </c>
      <c r="C456" s="64">
        <v>1</v>
      </c>
      <c r="D456" s="64">
        <v>23</v>
      </c>
      <c r="E456" s="42">
        <v>29.0792</v>
      </c>
      <c r="F456" s="64" t="str">
        <f>IF(AND(RTO__33[[#This Row],[Month]]&gt;5,RTO__33[[#This Row],[Month]]&lt;10,RTO__33[[#This Row],[Day of Week]]&lt;=5,RTO__33[[#This Row],[Hour]]&gt;=15,RTO__33[[#This Row],[Hour]]&lt;=18),"ON","OFF")</f>
        <v>OFF</v>
      </c>
      <c r="G456"/>
      <c r="H456"/>
      <c r="I456"/>
    </row>
    <row r="457" spans="1:9" x14ac:dyDescent="0.25">
      <c r="A457" s="34">
        <v>45516</v>
      </c>
      <c r="B457" s="64">
        <v>8</v>
      </c>
      <c r="C457" s="64">
        <v>1</v>
      </c>
      <c r="D457" s="64">
        <v>24</v>
      </c>
      <c r="E457" s="42">
        <v>14.8216</v>
      </c>
      <c r="F457" s="64" t="str">
        <f>IF(AND(RTO__33[[#This Row],[Month]]&gt;5,RTO__33[[#This Row],[Month]]&lt;10,RTO__33[[#This Row],[Day of Week]]&lt;=5,RTO__33[[#This Row],[Hour]]&gt;=15,RTO__33[[#This Row],[Hour]]&lt;=18),"ON","OFF")</f>
        <v>OFF</v>
      </c>
      <c r="G457"/>
      <c r="H457"/>
      <c r="I457"/>
    </row>
    <row r="458" spans="1:9" x14ac:dyDescent="0.25">
      <c r="A458" s="34">
        <v>45517</v>
      </c>
      <c r="B458" s="64">
        <v>8</v>
      </c>
      <c r="C458" s="64">
        <v>2</v>
      </c>
      <c r="D458" s="64">
        <v>1</v>
      </c>
      <c r="E458" s="42">
        <v>20.306799999999999</v>
      </c>
      <c r="F458" s="64" t="str">
        <f>IF(AND(RTO__33[[#This Row],[Month]]&gt;5,RTO__33[[#This Row],[Month]]&lt;10,RTO__33[[#This Row],[Day of Week]]&lt;=5,RTO__33[[#This Row],[Hour]]&gt;=15,RTO__33[[#This Row],[Hour]]&lt;=18),"ON","OFF")</f>
        <v>OFF</v>
      </c>
      <c r="G458"/>
      <c r="H458"/>
      <c r="I458"/>
    </row>
    <row r="459" spans="1:9" x14ac:dyDescent="0.25">
      <c r="A459" s="34">
        <v>45517</v>
      </c>
      <c r="B459" s="64">
        <v>8</v>
      </c>
      <c r="C459" s="64">
        <v>2</v>
      </c>
      <c r="D459" s="64">
        <v>2</v>
      </c>
      <c r="E459" s="42">
        <v>13.4078</v>
      </c>
      <c r="F459" s="64" t="str">
        <f>IF(AND(RTO__33[[#This Row],[Month]]&gt;5,RTO__33[[#This Row],[Month]]&lt;10,RTO__33[[#This Row],[Day of Week]]&lt;=5,RTO__33[[#This Row],[Hour]]&gt;=15,RTO__33[[#This Row],[Hour]]&lt;=18),"ON","OFF")</f>
        <v>OFF</v>
      </c>
      <c r="G459"/>
      <c r="H459"/>
      <c r="I459"/>
    </row>
    <row r="460" spans="1:9" x14ac:dyDescent="0.25">
      <c r="A460" s="34">
        <v>45517</v>
      </c>
      <c r="B460" s="64">
        <v>8</v>
      </c>
      <c r="C460" s="64">
        <v>2</v>
      </c>
      <c r="D460" s="64">
        <v>3</v>
      </c>
      <c r="E460" s="42">
        <v>5.7050999999999998</v>
      </c>
      <c r="F460" s="64" t="str">
        <f>IF(AND(RTO__33[[#This Row],[Month]]&gt;5,RTO__33[[#This Row],[Month]]&lt;10,RTO__33[[#This Row],[Day of Week]]&lt;=5,RTO__33[[#This Row],[Hour]]&gt;=15,RTO__33[[#This Row],[Hour]]&lt;=18),"ON","OFF")</f>
        <v>OFF</v>
      </c>
      <c r="G460"/>
      <c r="H460"/>
      <c r="I460"/>
    </row>
    <row r="461" spans="1:9" x14ac:dyDescent="0.25">
      <c r="A461" s="34">
        <v>45517</v>
      </c>
      <c r="B461" s="64">
        <v>8</v>
      </c>
      <c r="C461" s="64">
        <v>2</v>
      </c>
      <c r="D461" s="64">
        <v>4</v>
      </c>
      <c r="E461" s="42">
        <v>5.5414000000000003</v>
      </c>
      <c r="F461" s="64" t="str">
        <f>IF(AND(RTO__33[[#This Row],[Month]]&gt;5,RTO__33[[#This Row],[Month]]&lt;10,RTO__33[[#This Row],[Day of Week]]&lt;=5,RTO__33[[#This Row],[Hour]]&gt;=15,RTO__33[[#This Row],[Hour]]&lt;=18),"ON","OFF")</f>
        <v>OFF</v>
      </c>
      <c r="G461"/>
      <c r="H461"/>
      <c r="I461"/>
    </row>
    <row r="462" spans="1:9" x14ac:dyDescent="0.25">
      <c r="A462" s="34">
        <v>45517</v>
      </c>
      <c r="B462" s="64">
        <v>8</v>
      </c>
      <c r="C462" s="64">
        <v>2</v>
      </c>
      <c r="D462" s="64">
        <v>5</v>
      </c>
      <c r="E462" s="42">
        <v>8.6095000000000006</v>
      </c>
      <c r="F462" s="64" t="str">
        <f>IF(AND(RTO__33[[#This Row],[Month]]&gt;5,RTO__33[[#This Row],[Month]]&lt;10,RTO__33[[#This Row],[Day of Week]]&lt;=5,RTO__33[[#This Row],[Hour]]&gt;=15,RTO__33[[#This Row],[Hour]]&lt;=18),"ON","OFF")</f>
        <v>OFF</v>
      </c>
      <c r="G462"/>
      <c r="H462"/>
      <c r="I462"/>
    </row>
    <row r="463" spans="1:9" x14ac:dyDescent="0.25">
      <c r="A463" s="34">
        <v>45517</v>
      </c>
      <c r="B463" s="64">
        <v>8</v>
      </c>
      <c r="C463" s="64">
        <v>2</v>
      </c>
      <c r="D463" s="64">
        <v>6</v>
      </c>
      <c r="E463" s="42">
        <v>7.3356000000000003</v>
      </c>
      <c r="F463" s="64" t="str">
        <f>IF(AND(RTO__33[[#This Row],[Month]]&gt;5,RTO__33[[#This Row],[Month]]&lt;10,RTO__33[[#This Row],[Day of Week]]&lt;=5,RTO__33[[#This Row],[Hour]]&gt;=15,RTO__33[[#This Row],[Hour]]&lt;=18),"ON","OFF")</f>
        <v>OFF</v>
      </c>
      <c r="G463"/>
      <c r="H463"/>
      <c r="I463"/>
    </row>
    <row r="464" spans="1:9" x14ac:dyDescent="0.25">
      <c r="A464" s="34">
        <v>45517</v>
      </c>
      <c r="B464" s="64">
        <v>8</v>
      </c>
      <c r="C464" s="64">
        <v>2</v>
      </c>
      <c r="D464" s="64">
        <v>7</v>
      </c>
      <c r="E464" s="42">
        <v>17.209700000000002</v>
      </c>
      <c r="F464" s="64" t="str">
        <f>IF(AND(RTO__33[[#This Row],[Month]]&gt;5,RTO__33[[#This Row],[Month]]&lt;10,RTO__33[[#This Row],[Day of Week]]&lt;=5,RTO__33[[#This Row],[Hour]]&gt;=15,RTO__33[[#This Row],[Hour]]&lt;=18),"ON","OFF")</f>
        <v>OFF</v>
      </c>
      <c r="G464"/>
      <c r="H464"/>
      <c r="I464"/>
    </row>
    <row r="465" spans="1:9" x14ac:dyDescent="0.25">
      <c r="A465" s="34">
        <v>45517</v>
      </c>
      <c r="B465" s="64">
        <v>8</v>
      </c>
      <c r="C465" s="64">
        <v>2</v>
      </c>
      <c r="D465" s="64">
        <v>8</v>
      </c>
      <c r="E465" s="42">
        <v>14.0747</v>
      </c>
      <c r="F465" s="64" t="str">
        <f>IF(AND(RTO__33[[#This Row],[Month]]&gt;5,RTO__33[[#This Row],[Month]]&lt;10,RTO__33[[#This Row],[Day of Week]]&lt;=5,RTO__33[[#This Row],[Hour]]&gt;=15,RTO__33[[#This Row],[Hour]]&lt;=18),"ON","OFF")</f>
        <v>OFF</v>
      </c>
      <c r="G465"/>
      <c r="H465"/>
      <c r="I465"/>
    </row>
    <row r="466" spans="1:9" x14ac:dyDescent="0.25">
      <c r="A466" s="34">
        <v>45517</v>
      </c>
      <c r="B466" s="64">
        <v>8</v>
      </c>
      <c r="C466" s="64">
        <v>2</v>
      </c>
      <c r="D466" s="64">
        <v>9</v>
      </c>
      <c r="E466" s="42">
        <v>12.7232</v>
      </c>
      <c r="F466" s="64" t="str">
        <f>IF(AND(RTO__33[[#This Row],[Month]]&gt;5,RTO__33[[#This Row],[Month]]&lt;10,RTO__33[[#This Row],[Day of Week]]&lt;=5,RTO__33[[#This Row],[Hour]]&gt;=15,RTO__33[[#This Row],[Hour]]&lt;=18),"ON","OFF")</f>
        <v>OFF</v>
      </c>
      <c r="G466"/>
      <c r="H466"/>
      <c r="I466"/>
    </row>
    <row r="467" spans="1:9" x14ac:dyDescent="0.25">
      <c r="A467" s="34">
        <v>45517</v>
      </c>
      <c r="B467" s="64">
        <v>8</v>
      </c>
      <c r="C467" s="64">
        <v>2</v>
      </c>
      <c r="D467" s="64">
        <v>10</v>
      </c>
      <c r="E467" s="42">
        <v>23.099699999999999</v>
      </c>
      <c r="F467" s="64" t="str">
        <f>IF(AND(RTO__33[[#This Row],[Month]]&gt;5,RTO__33[[#This Row],[Month]]&lt;10,RTO__33[[#This Row],[Day of Week]]&lt;=5,RTO__33[[#This Row],[Hour]]&gt;=15,RTO__33[[#This Row],[Hour]]&lt;=18),"ON","OFF")</f>
        <v>OFF</v>
      </c>
      <c r="G467"/>
      <c r="H467"/>
      <c r="I467"/>
    </row>
    <row r="468" spans="1:9" x14ac:dyDescent="0.25">
      <c r="A468" s="34">
        <v>45517</v>
      </c>
      <c r="B468" s="64">
        <v>8</v>
      </c>
      <c r="C468" s="64">
        <v>2</v>
      </c>
      <c r="D468" s="64">
        <v>11</v>
      </c>
      <c r="E468" s="42">
        <v>20.2987</v>
      </c>
      <c r="F468" s="64" t="str">
        <f>IF(AND(RTO__33[[#This Row],[Month]]&gt;5,RTO__33[[#This Row],[Month]]&lt;10,RTO__33[[#This Row],[Day of Week]]&lt;=5,RTO__33[[#This Row],[Hour]]&gt;=15,RTO__33[[#This Row],[Hour]]&lt;=18),"ON","OFF")</f>
        <v>OFF</v>
      </c>
      <c r="G468"/>
      <c r="H468"/>
      <c r="I468"/>
    </row>
    <row r="469" spans="1:9" x14ac:dyDescent="0.25">
      <c r="A469" s="34">
        <v>45517</v>
      </c>
      <c r="B469" s="64">
        <v>8</v>
      </c>
      <c r="C469" s="64">
        <v>2</v>
      </c>
      <c r="D469" s="64">
        <v>12</v>
      </c>
      <c r="E469" s="42">
        <v>24.269500000000001</v>
      </c>
      <c r="F469" s="64" t="str">
        <f>IF(AND(RTO__33[[#This Row],[Month]]&gt;5,RTO__33[[#This Row],[Month]]&lt;10,RTO__33[[#This Row],[Day of Week]]&lt;=5,RTO__33[[#This Row],[Hour]]&gt;=15,RTO__33[[#This Row],[Hour]]&lt;=18),"ON","OFF")</f>
        <v>OFF</v>
      </c>
      <c r="G469"/>
      <c r="H469"/>
      <c r="I469"/>
    </row>
    <row r="470" spans="1:9" x14ac:dyDescent="0.25">
      <c r="A470" s="34">
        <v>45517</v>
      </c>
      <c r="B470" s="64">
        <v>8</v>
      </c>
      <c r="C470" s="64">
        <v>2</v>
      </c>
      <c r="D470" s="64">
        <v>13</v>
      </c>
      <c r="E470" s="42">
        <v>24.043399999999998</v>
      </c>
      <c r="F470" s="64" t="str">
        <f>IF(AND(RTO__33[[#This Row],[Month]]&gt;5,RTO__33[[#This Row],[Month]]&lt;10,RTO__33[[#This Row],[Day of Week]]&lt;=5,RTO__33[[#This Row],[Hour]]&gt;=15,RTO__33[[#This Row],[Hour]]&lt;=18),"ON","OFF")</f>
        <v>OFF</v>
      </c>
      <c r="G470"/>
      <c r="H470"/>
      <c r="I470"/>
    </row>
    <row r="471" spans="1:9" x14ac:dyDescent="0.25">
      <c r="A471" s="34">
        <v>45517</v>
      </c>
      <c r="B471" s="64">
        <v>8</v>
      </c>
      <c r="C471" s="64">
        <v>2</v>
      </c>
      <c r="D471" s="64">
        <v>14</v>
      </c>
      <c r="E471" s="42">
        <v>23.476099999999999</v>
      </c>
      <c r="F471" s="64" t="str">
        <f>IF(AND(RTO__33[[#This Row],[Month]]&gt;5,RTO__33[[#This Row],[Month]]&lt;10,RTO__33[[#This Row],[Day of Week]]&lt;=5,RTO__33[[#This Row],[Hour]]&gt;=15,RTO__33[[#This Row],[Hour]]&lt;=18),"ON","OFF")</f>
        <v>OFF</v>
      </c>
      <c r="G471"/>
      <c r="H471"/>
      <c r="I471"/>
    </row>
    <row r="472" spans="1:9" x14ac:dyDescent="0.25">
      <c r="A472" s="34">
        <v>45517</v>
      </c>
      <c r="B472" s="64">
        <v>8</v>
      </c>
      <c r="C472" s="64">
        <v>2</v>
      </c>
      <c r="D472" s="64">
        <v>15</v>
      </c>
      <c r="E472" s="42">
        <v>20.149000000000001</v>
      </c>
      <c r="F472" s="64" t="str">
        <f>IF(AND(RTO__33[[#This Row],[Month]]&gt;5,RTO__33[[#This Row],[Month]]&lt;10,RTO__33[[#This Row],[Day of Week]]&lt;=5,RTO__33[[#This Row],[Hour]]&gt;=15,RTO__33[[#This Row],[Hour]]&lt;=18),"ON","OFF")</f>
        <v>ON</v>
      </c>
      <c r="G472"/>
      <c r="H472"/>
      <c r="I472"/>
    </row>
    <row r="473" spans="1:9" x14ac:dyDescent="0.25">
      <c r="A473" s="34">
        <v>45517</v>
      </c>
      <c r="B473" s="64">
        <v>8</v>
      </c>
      <c r="C473" s="64">
        <v>2</v>
      </c>
      <c r="D473" s="64">
        <v>16</v>
      </c>
      <c r="E473" s="42">
        <v>18.251200000000001</v>
      </c>
      <c r="F473" s="64" t="str">
        <f>IF(AND(RTO__33[[#This Row],[Month]]&gt;5,RTO__33[[#This Row],[Month]]&lt;10,RTO__33[[#This Row],[Day of Week]]&lt;=5,RTO__33[[#This Row],[Hour]]&gt;=15,RTO__33[[#This Row],[Hour]]&lt;=18),"ON","OFF")</f>
        <v>ON</v>
      </c>
      <c r="G473"/>
      <c r="H473"/>
      <c r="I473"/>
    </row>
    <row r="474" spans="1:9" x14ac:dyDescent="0.25">
      <c r="A474" s="34">
        <v>45517</v>
      </c>
      <c r="B474" s="64">
        <v>8</v>
      </c>
      <c r="C474" s="64">
        <v>2</v>
      </c>
      <c r="D474" s="64">
        <v>17</v>
      </c>
      <c r="E474" s="42">
        <v>19.0335</v>
      </c>
      <c r="F474" s="64" t="str">
        <f>IF(AND(RTO__33[[#This Row],[Month]]&gt;5,RTO__33[[#This Row],[Month]]&lt;10,RTO__33[[#This Row],[Day of Week]]&lt;=5,RTO__33[[#This Row],[Hour]]&gt;=15,RTO__33[[#This Row],[Hour]]&lt;=18),"ON","OFF")</f>
        <v>ON</v>
      </c>
      <c r="G474"/>
      <c r="H474"/>
      <c r="I474"/>
    </row>
    <row r="475" spans="1:9" x14ac:dyDescent="0.25">
      <c r="A475" s="34">
        <v>45517</v>
      </c>
      <c r="B475" s="64">
        <v>8</v>
      </c>
      <c r="C475" s="64">
        <v>2</v>
      </c>
      <c r="D475" s="64">
        <v>18</v>
      </c>
      <c r="E475" s="42">
        <v>33.879899999999999</v>
      </c>
      <c r="F475" s="64" t="str">
        <f>IF(AND(RTO__33[[#This Row],[Month]]&gt;5,RTO__33[[#This Row],[Month]]&lt;10,RTO__33[[#This Row],[Day of Week]]&lt;=5,RTO__33[[#This Row],[Hour]]&gt;=15,RTO__33[[#This Row],[Hour]]&lt;=18),"ON","OFF")</f>
        <v>ON</v>
      </c>
      <c r="G475"/>
      <c r="H475"/>
      <c r="I475"/>
    </row>
    <row r="476" spans="1:9" x14ac:dyDescent="0.25">
      <c r="A476" s="34">
        <v>45517</v>
      </c>
      <c r="B476" s="64">
        <v>8</v>
      </c>
      <c r="C476" s="64">
        <v>2</v>
      </c>
      <c r="D476" s="64">
        <v>19</v>
      </c>
      <c r="E476" s="42">
        <v>38.820399999999999</v>
      </c>
      <c r="F476" s="64" t="str">
        <f>IF(AND(RTO__33[[#This Row],[Month]]&gt;5,RTO__33[[#This Row],[Month]]&lt;10,RTO__33[[#This Row],[Day of Week]]&lt;=5,RTO__33[[#This Row],[Hour]]&gt;=15,RTO__33[[#This Row],[Hour]]&lt;=18),"ON","OFF")</f>
        <v>OFF</v>
      </c>
      <c r="G476"/>
      <c r="H476"/>
      <c r="I476"/>
    </row>
    <row r="477" spans="1:9" x14ac:dyDescent="0.25">
      <c r="A477" s="34">
        <v>45517</v>
      </c>
      <c r="B477" s="64">
        <v>8</v>
      </c>
      <c r="C477" s="64">
        <v>2</v>
      </c>
      <c r="D477" s="64">
        <v>20</v>
      </c>
      <c r="E477" s="42">
        <v>37.733899999999998</v>
      </c>
      <c r="F477" s="64" t="str">
        <f>IF(AND(RTO__33[[#This Row],[Month]]&gt;5,RTO__33[[#This Row],[Month]]&lt;10,RTO__33[[#This Row],[Day of Week]]&lt;=5,RTO__33[[#This Row],[Hour]]&gt;=15,RTO__33[[#This Row],[Hour]]&lt;=18),"ON","OFF")</f>
        <v>OFF</v>
      </c>
      <c r="G477"/>
      <c r="H477"/>
      <c r="I477"/>
    </row>
    <row r="478" spans="1:9" x14ac:dyDescent="0.25">
      <c r="A478" s="34">
        <v>45517</v>
      </c>
      <c r="B478" s="64">
        <v>8</v>
      </c>
      <c r="C478" s="64">
        <v>2</v>
      </c>
      <c r="D478" s="64">
        <v>21</v>
      </c>
      <c r="E478" s="42">
        <v>28.884599999999999</v>
      </c>
      <c r="F478" s="64" t="str">
        <f>IF(AND(RTO__33[[#This Row],[Month]]&gt;5,RTO__33[[#This Row],[Month]]&lt;10,RTO__33[[#This Row],[Day of Week]]&lt;=5,RTO__33[[#This Row],[Hour]]&gt;=15,RTO__33[[#This Row],[Hour]]&lt;=18),"ON","OFF")</f>
        <v>OFF</v>
      </c>
      <c r="G478"/>
      <c r="H478"/>
      <c r="I478"/>
    </row>
    <row r="479" spans="1:9" x14ac:dyDescent="0.25">
      <c r="A479" s="34">
        <v>45517</v>
      </c>
      <c r="B479" s="64">
        <v>8</v>
      </c>
      <c r="C479" s="64">
        <v>2</v>
      </c>
      <c r="D479" s="64">
        <v>22</v>
      </c>
      <c r="E479" s="42">
        <v>19.5229</v>
      </c>
      <c r="F479" s="64" t="str">
        <f>IF(AND(RTO__33[[#This Row],[Month]]&gt;5,RTO__33[[#This Row],[Month]]&lt;10,RTO__33[[#This Row],[Day of Week]]&lt;=5,RTO__33[[#This Row],[Hour]]&gt;=15,RTO__33[[#This Row],[Hour]]&lt;=18),"ON","OFF")</f>
        <v>OFF</v>
      </c>
      <c r="G479"/>
      <c r="H479"/>
      <c r="I479"/>
    </row>
    <row r="480" spans="1:9" x14ac:dyDescent="0.25">
      <c r="A480" s="34">
        <v>45517</v>
      </c>
      <c r="B480" s="64">
        <v>8</v>
      </c>
      <c r="C480" s="64">
        <v>2</v>
      </c>
      <c r="D480" s="64">
        <v>23</v>
      </c>
      <c r="E480" s="42">
        <v>28.120999999999999</v>
      </c>
      <c r="F480" s="64" t="str">
        <f>IF(AND(RTO__33[[#This Row],[Month]]&gt;5,RTO__33[[#This Row],[Month]]&lt;10,RTO__33[[#This Row],[Day of Week]]&lt;=5,RTO__33[[#This Row],[Hour]]&gt;=15,RTO__33[[#This Row],[Hour]]&lt;=18),"ON","OFF")</f>
        <v>OFF</v>
      </c>
      <c r="G480"/>
      <c r="H480"/>
      <c r="I480"/>
    </row>
    <row r="481" spans="1:9" x14ac:dyDescent="0.25">
      <c r="A481" s="34">
        <v>45517</v>
      </c>
      <c r="B481" s="64">
        <v>8</v>
      </c>
      <c r="C481" s="64">
        <v>2</v>
      </c>
      <c r="D481" s="64">
        <v>24</v>
      </c>
      <c r="E481" s="42">
        <v>19.09</v>
      </c>
      <c r="F481" s="64" t="str">
        <f>IF(AND(RTO__33[[#This Row],[Month]]&gt;5,RTO__33[[#This Row],[Month]]&lt;10,RTO__33[[#This Row],[Day of Week]]&lt;=5,RTO__33[[#This Row],[Hour]]&gt;=15,RTO__33[[#This Row],[Hour]]&lt;=18),"ON","OFF")</f>
        <v>OFF</v>
      </c>
      <c r="G481"/>
      <c r="H481"/>
      <c r="I481"/>
    </row>
    <row r="482" spans="1:9" x14ac:dyDescent="0.25">
      <c r="A482" s="34">
        <v>45518</v>
      </c>
      <c r="B482" s="64">
        <v>8</v>
      </c>
      <c r="C482" s="64">
        <v>3</v>
      </c>
      <c r="D482" s="64">
        <v>1</v>
      </c>
      <c r="E482" s="42">
        <v>22.069199999999999</v>
      </c>
      <c r="F482" s="64" t="str">
        <f>IF(AND(RTO__33[[#This Row],[Month]]&gt;5,RTO__33[[#This Row],[Month]]&lt;10,RTO__33[[#This Row],[Day of Week]]&lt;=5,RTO__33[[#This Row],[Hour]]&gt;=15,RTO__33[[#This Row],[Hour]]&lt;=18),"ON","OFF")</f>
        <v>OFF</v>
      </c>
      <c r="G482"/>
      <c r="H482"/>
      <c r="I482"/>
    </row>
    <row r="483" spans="1:9" x14ac:dyDescent="0.25">
      <c r="A483" s="34">
        <v>45518</v>
      </c>
      <c r="B483" s="64">
        <v>8</v>
      </c>
      <c r="C483" s="64">
        <v>3</v>
      </c>
      <c r="D483" s="64">
        <v>2</v>
      </c>
      <c r="E483" s="42">
        <v>18.743300000000001</v>
      </c>
      <c r="F483" s="64" t="str">
        <f>IF(AND(RTO__33[[#This Row],[Month]]&gt;5,RTO__33[[#This Row],[Month]]&lt;10,RTO__33[[#This Row],[Day of Week]]&lt;=5,RTO__33[[#This Row],[Hour]]&gt;=15,RTO__33[[#This Row],[Hour]]&lt;=18),"ON","OFF")</f>
        <v>OFF</v>
      </c>
      <c r="G483"/>
      <c r="H483"/>
      <c r="I483"/>
    </row>
    <row r="484" spans="1:9" x14ac:dyDescent="0.25">
      <c r="A484" s="34">
        <v>45518</v>
      </c>
      <c r="B484" s="64">
        <v>8</v>
      </c>
      <c r="C484" s="64">
        <v>3</v>
      </c>
      <c r="D484" s="64">
        <v>3</v>
      </c>
      <c r="E484" s="42">
        <v>21.518699999999999</v>
      </c>
      <c r="F484" s="64" t="str">
        <f>IF(AND(RTO__33[[#This Row],[Month]]&gt;5,RTO__33[[#This Row],[Month]]&lt;10,RTO__33[[#This Row],[Day of Week]]&lt;=5,RTO__33[[#This Row],[Hour]]&gt;=15,RTO__33[[#This Row],[Hour]]&lt;=18),"ON","OFF")</f>
        <v>OFF</v>
      </c>
      <c r="G484"/>
      <c r="H484"/>
      <c r="I484"/>
    </row>
    <row r="485" spans="1:9" x14ac:dyDescent="0.25">
      <c r="A485" s="34">
        <v>45518</v>
      </c>
      <c r="B485" s="64">
        <v>8</v>
      </c>
      <c r="C485" s="64">
        <v>3</v>
      </c>
      <c r="D485" s="64">
        <v>4</v>
      </c>
      <c r="E485" s="42">
        <v>21.582000000000001</v>
      </c>
      <c r="F485" s="64" t="str">
        <f>IF(AND(RTO__33[[#This Row],[Month]]&gt;5,RTO__33[[#This Row],[Month]]&lt;10,RTO__33[[#This Row],[Day of Week]]&lt;=5,RTO__33[[#This Row],[Hour]]&gt;=15,RTO__33[[#This Row],[Hour]]&lt;=18),"ON","OFF")</f>
        <v>OFF</v>
      </c>
      <c r="G485"/>
      <c r="H485"/>
      <c r="I485"/>
    </row>
    <row r="486" spans="1:9" x14ac:dyDescent="0.25">
      <c r="A486" s="34">
        <v>45518</v>
      </c>
      <c r="B486" s="64">
        <v>8</v>
      </c>
      <c r="C486" s="64">
        <v>3</v>
      </c>
      <c r="D486" s="64">
        <v>5</v>
      </c>
      <c r="E486" s="42">
        <v>21.854199999999999</v>
      </c>
      <c r="F486" s="64" t="str">
        <f>IF(AND(RTO__33[[#This Row],[Month]]&gt;5,RTO__33[[#This Row],[Month]]&lt;10,RTO__33[[#This Row],[Day of Week]]&lt;=5,RTO__33[[#This Row],[Hour]]&gt;=15,RTO__33[[#This Row],[Hour]]&lt;=18),"ON","OFF")</f>
        <v>OFF</v>
      </c>
      <c r="G486"/>
      <c r="H486"/>
      <c r="I486"/>
    </row>
    <row r="487" spans="1:9" x14ac:dyDescent="0.25">
      <c r="A487" s="34">
        <v>45518</v>
      </c>
      <c r="B487" s="64">
        <v>8</v>
      </c>
      <c r="C487" s="64">
        <v>3</v>
      </c>
      <c r="D487" s="64">
        <v>6</v>
      </c>
      <c r="E487" s="42">
        <v>25.822399999999998</v>
      </c>
      <c r="F487" s="64" t="str">
        <f>IF(AND(RTO__33[[#This Row],[Month]]&gt;5,RTO__33[[#This Row],[Month]]&lt;10,RTO__33[[#This Row],[Day of Week]]&lt;=5,RTO__33[[#This Row],[Hour]]&gt;=15,RTO__33[[#This Row],[Hour]]&lt;=18),"ON","OFF")</f>
        <v>OFF</v>
      </c>
      <c r="G487"/>
      <c r="H487"/>
      <c r="I487"/>
    </row>
    <row r="488" spans="1:9" x14ac:dyDescent="0.25">
      <c r="A488" s="34">
        <v>45518</v>
      </c>
      <c r="B488" s="64">
        <v>8</v>
      </c>
      <c r="C488" s="64">
        <v>3</v>
      </c>
      <c r="D488" s="64">
        <v>7</v>
      </c>
      <c r="E488" s="42">
        <v>16.480399999999999</v>
      </c>
      <c r="F488" s="64" t="str">
        <f>IF(AND(RTO__33[[#This Row],[Month]]&gt;5,RTO__33[[#This Row],[Month]]&lt;10,RTO__33[[#This Row],[Day of Week]]&lt;=5,RTO__33[[#This Row],[Hour]]&gt;=15,RTO__33[[#This Row],[Hour]]&lt;=18),"ON","OFF")</f>
        <v>OFF</v>
      </c>
      <c r="G488"/>
      <c r="H488"/>
      <c r="I488"/>
    </row>
    <row r="489" spans="1:9" x14ac:dyDescent="0.25">
      <c r="A489" s="34">
        <v>45518</v>
      </c>
      <c r="B489" s="64">
        <v>8</v>
      </c>
      <c r="C489" s="64">
        <v>3</v>
      </c>
      <c r="D489" s="64">
        <v>8</v>
      </c>
      <c r="E489" s="42">
        <v>13.363</v>
      </c>
      <c r="F489" s="64" t="str">
        <f>IF(AND(RTO__33[[#This Row],[Month]]&gt;5,RTO__33[[#This Row],[Month]]&lt;10,RTO__33[[#This Row],[Day of Week]]&lt;=5,RTO__33[[#This Row],[Hour]]&gt;=15,RTO__33[[#This Row],[Hour]]&lt;=18),"ON","OFF")</f>
        <v>OFF</v>
      </c>
      <c r="G489"/>
      <c r="H489"/>
      <c r="I489"/>
    </row>
    <row r="490" spans="1:9" x14ac:dyDescent="0.25">
      <c r="A490" s="34">
        <v>45518</v>
      </c>
      <c r="B490" s="64">
        <v>8</v>
      </c>
      <c r="C490" s="64">
        <v>3</v>
      </c>
      <c r="D490" s="64">
        <v>9</v>
      </c>
      <c r="E490" s="42">
        <v>9.6529000000000007</v>
      </c>
      <c r="F490" s="64" t="str">
        <f>IF(AND(RTO__33[[#This Row],[Month]]&gt;5,RTO__33[[#This Row],[Month]]&lt;10,RTO__33[[#This Row],[Day of Week]]&lt;=5,RTO__33[[#This Row],[Hour]]&gt;=15,RTO__33[[#This Row],[Hour]]&lt;=18),"ON","OFF")</f>
        <v>OFF</v>
      </c>
      <c r="G490"/>
      <c r="H490"/>
      <c r="I490"/>
    </row>
    <row r="491" spans="1:9" x14ac:dyDescent="0.25">
      <c r="A491" s="34">
        <v>45518</v>
      </c>
      <c r="B491" s="64">
        <v>8</v>
      </c>
      <c r="C491" s="64">
        <v>3</v>
      </c>
      <c r="D491" s="64">
        <v>10</v>
      </c>
      <c r="E491" s="42">
        <v>10.6134</v>
      </c>
      <c r="F491" s="64" t="str">
        <f>IF(AND(RTO__33[[#This Row],[Month]]&gt;5,RTO__33[[#This Row],[Month]]&lt;10,RTO__33[[#This Row],[Day of Week]]&lt;=5,RTO__33[[#This Row],[Hour]]&gt;=15,RTO__33[[#This Row],[Hour]]&lt;=18),"ON","OFF")</f>
        <v>OFF</v>
      </c>
      <c r="G491"/>
      <c r="H491"/>
      <c r="I491"/>
    </row>
    <row r="492" spans="1:9" x14ac:dyDescent="0.25">
      <c r="A492" s="34">
        <v>45518</v>
      </c>
      <c r="B492" s="64">
        <v>8</v>
      </c>
      <c r="C492" s="64">
        <v>3</v>
      </c>
      <c r="D492" s="64">
        <v>11</v>
      </c>
      <c r="E492" s="42">
        <v>14.4329</v>
      </c>
      <c r="F492" s="64" t="str">
        <f>IF(AND(RTO__33[[#This Row],[Month]]&gt;5,RTO__33[[#This Row],[Month]]&lt;10,RTO__33[[#This Row],[Day of Week]]&lt;=5,RTO__33[[#This Row],[Hour]]&gt;=15,RTO__33[[#This Row],[Hour]]&lt;=18),"ON","OFF")</f>
        <v>OFF</v>
      </c>
      <c r="G492"/>
      <c r="H492"/>
      <c r="I492"/>
    </row>
    <row r="493" spans="1:9" x14ac:dyDescent="0.25">
      <c r="A493" s="34">
        <v>45518</v>
      </c>
      <c r="B493" s="64">
        <v>8</v>
      </c>
      <c r="C493" s="64">
        <v>3</v>
      </c>
      <c r="D493" s="64">
        <v>12</v>
      </c>
      <c r="E493" s="42">
        <v>19.6662</v>
      </c>
      <c r="F493" s="64" t="str">
        <f>IF(AND(RTO__33[[#This Row],[Month]]&gt;5,RTO__33[[#This Row],[Month]]&lt;10,RTO__33[[#This Row],[Day of Week]]&lt;=5,RTO__33[[#This Row],[Hour]]&gt;=15,RTO__33[[#This Row],[Hour]]&lt;=18),"ON","OFF")</f>
        <v>OFF</v>
      </c>
      <c r="G493"/>
      <c r="H493"/>
      <c r="I493"/>
    </row>
    <row r="494" spans="1:9" x14ac:dyDescent="0.25">
      <c r="A494" s="34">
        <v>45518</v>
      </c>
      <c r="B494" s="64">
        <v>8</v>
      </c>
      <c r="C494" s="64">
        <v>3</v>
      </c>
      <c r="D494" s="64">
        <v>13</v>
      </c>
      <c r="E494" s="42">
        <v>20.241800000000001</v>
      </c>
      <c r="F494" s="64" t="str">
        <f>IF(AND(RTO__33[[#This Row],[Month]]&gt;5,RTO__33[[#This Row],[Month]]&lt;10,RTO__33[[#This Row],[Day of Week]]&lt;=5,RTO__33[[#This Row],[Hour]]&gt;=15,RTO__33[[#This Row],[Hour]]&lt;=18),"ON","OFF")</f>
        <v>OFF</v>
      </c>
      <c r="G494"/>
      <c r="H494"/>
      <c r="I494"/>
    </row>
    <row r="495" spans="1:9" x14ac:dyDescent="0.25">
      <c r="A495" s="34">
        <v>45518</v>
      </c>
      <c r="B495" s="64">
        <v>8</v>
      </c>
      <c r="C495" s="64">
        <v>3</v>
      </c>
      <c r="D495" s="64">
        <v>14</v>
      </c>
      <c r="E495" s="42">
        <v>21.2011</v>
      </c>
      <c r="F495" s="64" t="str">
        <f>IF(AND(RTO__33[[#This Row],[Month]]&gt;5,RTO__33[[#This Row],[Month]]&lt;10,RTO__33[[#This Row],[Day of Week]]&lt;=5,RTO__33[[#This Row],[Hour]]&gt;=15,RTO__33[[#This Row],[Hour]]&lt;=18),"ON","OFF")</f>
        <v>OFF</v>
      </c>
      <c r="G495"/>
      <c r="H495"/>
      <c r="I495"/>
    </row>
    <row r="496" spans="1:9" x14ac:dyDescent="0.25">
      <c r="A496" s="34">
        <v>45518</v>
      </c>
      <c r="B496" s="64">
        <v>8</v>
      </c>
      <c r="C496" s="64">
        <v>3</v>
      </c>
      <c r="D496" s="64">
        <v>15</v>
      </c>
      <c r="E496" s="42">
        <v>22.2058</v>
      </c>
      <c r="F496" s="64" t="str">
        <f>IF(AND(RTO__33[[#This Row],[Month]]&gt;5,RTO__33[[#This Row],[Month]]&lt;10,RTO__33[[#This Row],[Day of Week]]&lt;=5,RTO__33[[#This Row],[Hour]]&gt;=15,RTO__33[[#This Row],[Hour]]&lt;=18),"ON","OFF")</f>
        <v>ON</v>
      </c>
      <c r="G496"/>
      <c r="H496"/>
      <c r="I496"/>
    </row>
    <row r="497" spans="1:9" x14ac:dyDescent="0.25">
      <c r="A497" s="34">
        <v>45518</v>
      </c>
      <c r="B497" s="64">
        <v>8</v>
      </c>
      <c r="C497" s="64">
        <v>3</v>
      </c>
      <c r="D497" s="64">
        <v>16</v>
      </c>
      <c r="E497" s="42">
        <v>22.0733</v>
      </c>
      <c r="F497" s="64" t="str">
        <f>IF(AND(RTO__33[[#This Row],[Month]]&gt;5,RTO__33[[#This Row],[Month]]&lt;10,RTO__33[[#This Row],[Day of Week]]&lt;=5,RTO__33[[#This Row],[Hour]]&gt;=15,RTO__33[[#This Row],[Hour]]&lt;=18),"ON","OFF")</f>
        <v>ON</v>
      </c>
      <c r="G497"/>
      <c r="H497"/>
      <c r="I497"/>
    </row>
    <row r="498" spans="1:9" x14ac:dyDescent="0.25">
      <c r="A498" s="34">
        <v>45518</v>
      </c>
      <c r="B498" s="64">
        <v>8</v>
      </c>
      <c r="C498" s="64">
        <v>3</v>
      </c>
      <c r="D498" s="64">
        <v>17</v>
      </c>
      <c r="E498" s="42">
        <v>30.123999999999999</v>
      </c>
      <c r="F498" s="64" t="str">
        <f>IF(AND(RTO__33[[#This Row],[Month]]&gt;5,RTO__33[[#This Row],[Month]]&lt;10,RTO__33[[#This Row],[Day of Week]]&lt;=5,RTO__33[[#This Row],[Hour]]&gt;=15,RTO__33[[#This Row],[Hour]]&lt;=18),"ON","OFF")</f>
        <v>ON</v>
      </c>
      <c r="G498"/>
      <c r="H498"/>
      <c r="I498"/>
    </row>
    <row r="499" spans="1:9" x14ac:dyDescent="0.25">
      <c r="A499" s="34">
        <v>45518</v>
      </c>
      <c r="B499" s="64">
        <v>8</v>
      </c>
      <c r="C499" s="64">
        <v>3</v>
      </c>
      <c r="D499" s="64">
        <v>18</v>
      </c>
      <c r="E499" s="42">
        <v>31.8444</v>
      </c>
      <c r="F499" s="64" t="str">
        <f>IF(AND(RTO__33[[#This Row],[Month]]&gt;5,RTO__33[[#This Row],[Month]]&lt;10,RTO__33[[#This Row],[Day of Week]]&lt;=5,RTO__33[[#This Row],[Hour]]&gt;=15,RTO__33[[#This Row],[Hour]]&lt;=18),"ON","OFF")</f>
        <v>ON</v>
      </c>
      <c r="G499"/>
      <c r="H499"/>
      <c r="I499"/>
    </row>
    <row r="500" spans="1:9" x14ac:dyDescent="0.25">
      <c r="A500" s="34">
        <v>45518</v>
      </c>
      <c r="B500" s="64">
        <v>8</v>
      </c>
      <c r="C500" s="64">
        <v>3</v>
      </c>
      <c r="D500" s="64">
        <v>19</v>
      </c>
      <c r="E500" s="42">
        <v>58.502499999999998</v>
      </c>
      <c r="F500" s="64" t="str">
        <f>IF(AND(RTO__33[[#This Row],[Month]]&gt;5,RTO__33[[#This Row],[Month]]&lt;10,RTO__33[[#This Row],[Day of Week]]&lt;=5,RTO__33[[#This Row],[Hour]]&gt;=15,RTO__33[[#This Row],[Hour]]&lt;=18),"ON","OFF")</f>
        <v>OFF</v>
      </c>
      <c r="G500"/>
      <c r="H500"/>
      <c r="I500"/>
    </row>
    <row r="501" spans="1:9" x14ac:dyDescent="0.25">
      <c r="A501" s="34">
        <v>45518</v>
      </c>
      <c r="B501" s="64">
        <v>8</v>
      </c>
      <c r="C501" s="64">
        <v>3</v>
      </c>
      <c r="D501" s="64">
        <v>20</v>
      </c>
      <c r="E501" s="42">
        <v>44.999200000000002</v>
      </c>
      <c r="F501" s="64" t="str">
        <f>IF(AND(RTO__33[[#This Row],[Month]]&gt;5,RTO__33[[#This Row],[Month]]&lt;10,RTO__33[[#This Row],[Day of Week]]&lt;=5,RTO__33[[#This Row],[Hour]]&gt;=15,RTO__33[[#This Row],[Hour]]&lt;=18),"ON","OFF")</f>
        <v>OFF</v>
      </c>
      <c r="G501"/>
      <c r="H501"/>
      <c r="I501"/>
    </row>
    <row r="502" spans="1:9" x14ac:dyDescent="0.25">
      <c r="A502" s="34">
        <v>45518</v>
      </c>
      <c r="B502" s="64">
        <v>8</v>
      </c>
      <c r="C502" s="64">
        <v>3</v>
      </c>
      <c r="D502" s="64">
        <v>21</v>
      </c>
      <c r="E502" s="42">
        <v>38.419600000000003</v>
      </c>
      <c r="F502" s="64" t="str">
        <f>IF(AND(RTO__33[[#This Row],[Month]]&gt;5,RTO__33[[#This Row],[Month]]&lt;10,RTO__33[[#This Row],[Day of Week]]&lt;=5,RTO__33[[#This Row],[Hour]]&gt;=15,RTO__33[[#This Row],[Hour]]&lt;=18),"ON","OFF")</f>
        <v>OFF</v>
      </c>
      <c r="G502"/>
      <c r="H502"/>
      <c r="I502"/>
    </row>
    <row r="503" spans="1:9" x14ac:dyDescent="0.25">
      <c r="A503" s="34">
        <v>45518</v>
      </c>
      <c r="B503" s="64">
        <v>8</v>
      </c>
      <c r="C503" s="64">
        <v>3</v>
      </c>
      <c r="D503" s="64">
        <v>22</v>
      </c>
      <c r="E503" s="42">
        <v>32.513800000000003</v>
      </c>
      <c r="F503" s="64" t="str">
        <f>IF(AND(RTO__33[[#This Row],[Month]]&gt;5,RTO__33[[#This Row],[Month]]&lt;10,RTO__33[[#This Row],[Day of Week]]&lt;=5,RTO__33[[#This Row],[Hour]]&gt;=15,RTO__33[[#This Row],[Hour]]&lt;=18),"ON","OFF")</f>
        <v>OFF</v>
      </c>
      <c r="G503"/>
      <c r="H503"/>
      <c r="I503"/>
    </row>
    <row r="504" spans="1:9" x14ac:dyDescent="0.25">
      <c r="A504" s="34">
        <v>45518</v>
      </c>
      <c r="B504" s="64">
        <v>8</v>
      </c>
      <c r="C504" s="64">
        <v>3</v>
      </c>
      <c r="D504" s="64">
        <v>23</v>
      </c>
      <c r="E504" s="42">
        <v>33.699100000000001</v>
      </c>
      <c r="F504" s="64" t="str">
        <f>IF(AND(RTO__33[[#This Row],[Month]]&gt;5,RTO__33[[#This Row],[Month]]&lt;10,RTO__33[[#This Row],[Day of Week]]&lt;=5,RTO__33[[#This Row],[Hour]]&gt;=15,RTO__33[[#This Row],[Hour]]&lt;=18),"ON","OFF")</f>
        <v>OFF</v>
      </c>
      <c r="G504"/>
      <c r="H504"/>
      <c r="I504"/>
    </row>
    <row r="505" spans="1:9" x14ac:dyDescent="0.25">
      <c r="A505" s="34">
        <v>45518</v>
      </c>
      <c r="B505" s="64">
        <v>8</v>
      </c>
      <c r="C505" s="64">
        <v>3</v>
      </c>
      <c r="D505" s="64">
        <v>24</v>
      </c>
      <c r="E505" s="42">
        <v>24.671900000000001</v>
      </c>
      <c r="F505" s="64" t="str">
        <f>IF(AND(RTO__33[[#This Row],[Month]]&gt;5,RTO__33[[#This Row],[Month]]&lt;10,RTO__33[[#This Row],[Day of Week]]&lt;=5,RTO__33[[#This Row],[Hour]]&gt;=15,RTO__33[[#This Row],[Hour]]&lt;=18),"ON","OFF")</f>
        <v>OFF</v>
      </c>
      <c r="G505"/>
      <c r="H505"/>
      <c r="I505"/>
    </row>
    <row r="506" spans="1:9" x14ac:dyDescent="0.25">
      <c r="A506" s="34">
        <v>45519</v>
      </c>
      <c r="B506" s="64">
        <v>8</v>
      </c>
      <c r="C506" s="64">
        <v>4</v>
      </c>
      <c r="D506" s="64">
        <v>1</v>
      </c>
      <c r="E506" s="42">
        <v>28.674099999999999</v>
      </c>
      <c r="F506" s="64" t="str">
        <f>IF(AND(RTO__33[[#This Row],[Month]]&gt;5,RTO__33[[#This Row],[Month]]&lt;10,RTO__33[[#This Row],[Day of Week]]&lt;=5,RTO__33[[#This Row],[Hour]]&gt;=15,RTO__33[[#This Row],[Hour]]&lt;=18),"ON","OFF")</f>
        <v>OFF</v>
      </c>
      <c r="G506"/>
      <c r="H506"/>
      <c r="I506"/>
    </row>
    <row r="507" spans="1:9" x14ac:dyDescent="0.25">
      <c r="A507" s="34">
        <v>45519</v>
      </c>
      <c r="B507" s="64">
        <v>8</v>
      </c>
      <c r="C507" s="64">
        <v>4</v>
      </c>
      <c r="D507" s="64">
        <v>2</v>
      </c>
      <c r="E507" s="42">
        <v>19.3963</v>
      </c>
      <c r="F507" s="64" t="str">
        <f>IF(AND(RTO__33[[#This Row],[Month]]&gt;5,RTO__33[[#This Row],[Month]]&lt;10,RTO__33[[#This Row],[Day of Week]]&lt;=5,RTO__33[[#This Row],[Hour]]&gt;=15,RTO__33[[#This Row],[Hour]]&lt;=18),"ON","OFF")</f>
        <v>OFF</v>
      </c>
      <c r="G507"/>
      <c r="H507"/>
      <c r="I507"/>
    </row>
    <row r="508" spans="1:9" x14ac:dyDescent="0.25">
      <c r="A508" s="34">
        <v>45519</v>
      </c>
      <c r="B508" s="64">
        <v>8</v>
      </c>
      <c r="C508" s="64">
        <v>4</v>
      </c>
      <c r="D508" s="64">
        <v>3</v>
      </c>
      <c r="E508" s="42">
        <v>20.723600000000001</v>
      </c>
      <c r="F508" s="64" t="str">
        <f>IF(AND(RTO__33[[#This Row],[Month]]&gt;5,RTO__33[[#This Row],[Month]]&lt;10,RTO__33[[#This Row],[Day of Week]]&lt;=5,RTO__33[[#This Row],[Hour]]&gt;=15,RTO__33[[#This Row],[Hour]]&lt;=18),"ON","OFF")</f>
        <v>OFF</v>
      </c>
      <c r="G508"/>
      <c r="H508"/>
      <c r="I508"/>
    </row>
    <row r="509" spans="1:9" x14ac:dyDescent="0.25">
      <c r="A509" s="34">
        <v>45519</v>
      </c>
      <c r="B509" s="64">
        <v>8</v>
      </c>
      <c r="C509" s="64">
        <v>4</v>
      </c>
      <c r="D509" s="64">
        <v>4</v>
      </c>
      <c r="E509" s="42">
        <v>14.647399999999999</v>
      </c>
      <c r="F509" s="64" t="str">
        <f>IF(AND(RTO__33[[#This Row],[Month]]&gt;5,RTO__33[[#This Row],[Month]]&lt;10,RTO__33[[#This Row],[Day of Week]]&lt;=5,RTO__33[[#This Row],[Hour]]&gt;=15,RTO__33[[#This Row],[Hour]]&lt;=18),"ON","OFF")</f>
        <v>OFF</v>
      </c>
      <c r="G509"/>
      <c r="H509"/>
      <c r="I509"/>
    </row>
    <row r="510" spans="1:9" x14ac:dyDescent="0.25">
      <c r="A510" s="34">
        <v>45519</v>
      </c>
      <c r="B510" s="64">
        <v>8</v>
      </c>
      <c r="C510" s="64">
        <v>4</v>
      </c>
      <c r="D510" s="64">
        <v>5</v>
      </c>
      <c r="E510" s="42">
        <v>15.4018</v>
      </c>
      <c r="F510" s="64" t="str">
        <f>IF(AND(RTO__33[[#This Row],[Month]]&gt;5,RTO__33[[#This Row],[Month]]&lt;10,RTO__33[[#This Row],[Day of Week]]&lt;=5,RTO__33[[#This Row],[Hour]]&gt;=15,RTO__33[[#This Row],[Hour]]&lt;=18),"ON","OFF")</f>
        <v>OFF</v>
      </c>
      <c r="G510"/>
      <c r="H510"/>
      <c r="I510"/>
    </row>
    <row r="511" spans="1:9" x14ac:dyDescent="0.25">
      <c r="A511" s="34">
        <v>45519</v>
      </c>
      <c r="B511" s="64">
        <v>8</v>
      </c>
      <c r="C511" s="64">
        <v>4</v>
      </c>
      <c r="D511" s="64">
        <v>6</v>
      </c>
      <c r="E511" s="42">
        <v>18.5182</v>
      </c>
      <c r="F511" s="64" t="str">
        <f>IF(AND(RTO__33[[#This Row],[Month]]&gt;5,RTO__33[[#This Row],[Month]]&lt;10,RTO__33[[#This Row],[Day of Week]]&lt;=5,RTO__33[[#This Row],[Hour]]&gt;=15,RTO__33[[#This Row],[Hour]]&lt;=18),"ON","OFF")</f>
        <v>OFF</v>
      </c>
      <c r="G511"/>
      <c r="H511"/>
      <c r="I511"/>
    </row>
    <row r="512" spans="1:9" x14ac:dyDescent="0.25">
      <c r="A512" s="34">
        <v>45519</v>
      </c>
      <c r="B512" s="64">
        <v>8</v>
      </c>
      <c r="C512" s="64">
        <v>4</v>
      </c>
      <c r="D512" s="64">
        <v>7</v>
      </c>
      <c r="E512" s="42">
        <v>20.5305</v>
      </c>
      <c r="F512" s="64" t="str">
        <f>IF(AND(RTO__33[[#This Row],[Month]]&gt;5,RTO__33[[#This Row],[Month]]&lt;10,RTO__33[[#This Row],[Day of Week]]&lt;=5,RTO__33[[#This Row],[Hour]]&gt;=15,RTO__33[[#This Row],[Hour]]&lt;=18),"ON","OFF")</f>
        <v>OFF</v>
      </c>
      <c r="G512"/>
      <c r="H512"/>
      <c r="I512"/>
    </row>
    <row r="513" spans="1:9" x14ac:dyDescent="0.25">
      <c r="A513" s="34">
        <v>45519</v>
      </c>
      <c r="B513" s="64">
        <v>8</v>
      </c>
      <c r="C513" s="64">
        <v>4</v>
      </c>
      <c r="D513" s="64">
        <v>8</v>
      </c>
      <c r="E513" s="42">
        <v>20.853899999999999</v>
      </c>
      <c r="F513" s="64" t="str">
        <f>IF(AND(RTO__33[[#This Row],[Month]]&gt;5,RTO__33[[#This Row],[Month]]&lt;10,RTO__33[[#This Row],[Day of Week]]&lt;=5,RTO__33[[#This Row],[Hour]]&gt;=15,RTO__33[[#This Row],[Hour]]&lt;=18),"ON","OFF")</f>
        <v>OFF</v>
      </c>
      <c r="G513"/>
      <c r="H513"/>
      <c r="I513"/>
    </row>
    <row r="514" spans="1:9" x14ac:dyDescent="0.25">
      <c r="A514" s="34">
        <v>45519</v>
      </c>
      <c r="B514" s="64">
        <v>8</v>
      </c>
      <c r="C514" s="64">
        <v>4</v>
      </c>
      <c r="D514" s="64">
        <v>9</v>
      </c>
      <c r="E514" s="42">
        <v>15.349</v>
      </c>
      <c r="F514" s="64" t="str">
        <f>IF(AND(RTO__33[[#This Row],[Month]]&gt;5,RTO__33[[#This Row],[Month]]&lt;10,RTO__33[[#This Row],[Day of Week]]&lt;=5,RTO__33[[#This Row],[Hour]]&gt;=15,RTO__33[[#This Row],[Hour]]&lt;=18),"ON","OFF")</f>
        <v>OFF</v>
      </c>
      <c r="G514"/>
      <c r="H514"/>
      <c r="I514"/>
    </row>
    <row r="515" spans="1:9" x14ac:dyDescent="0.25">
      <c r="A515" s="34">
        <v>45519</v>
      </c>
      <c r="B515" s="64">
        <v>8</v>
      </c>
      <c r="C515" s="64">
        <v>4</v>
      </c>
      <c r="D515" s="64">
        <v>10</v>
      </c>
      <c r="E515" s="42">
        <v>18.652200000000001</v>
      </c>
      <c r="F515" s="64" t="str">
        <f>IF(AND(RTO__33[[#This Row],[Month]]&gt;5,RTO__33[[#This Row],[Month]]&lt;10,RTO__33[[#This Row],[Day of Week]]&lt;=5,RTO__33[[#This Row],[Hour]]&gt;=15,RTO__33[[#This Row],[Hour]]&lt;=18),"ON","OFF")</f>
        <v>OFF</v>
      </c>
      <c r="G515"/>
      <c r="H515"/>
      <c r="I515"/>
    </row>
    <row r="516" spans="1:9" x14ac:dyDescent="0.25">
      <c r="A516" s="34">
        <v>45519</v>
      </c>
      <c r="B516" s="64">
        <v>8</v>
      </c>
      <c r="C516" s="64">
        <v>4</v>
      </c>
      <c r="D516" s="64">
        <v>11</v>
      </c>
      <c r="E516" s="42">
        <v>24.047599999999999</v>
      </c>
      <c r="F516" s="64" t="str">
        <f>IF(AND(RTO__33[[#This Row],[Month]]&gt;5,RTO__33[[#This Row],[Month]]&lt;10,RTO__33[[#This Row],[Day of Week]]&lt;=5,RTO__33[[#This Row],[Hour]]&gt;=15,RTO__33[[#This Row],[Hour]]&lt;=18),"ON","OFF")</f>
        <v>OFF</v>
      </c>
      <c r="G516"/>
      <c r="H516"/>
      <c r="I516"/>
    </row>
    <row r="517" spans="1:9" x14ac:dyDescent="0.25">
      <c r="A517" s="34">
        <v>45519</v>
      </c>
      <c r="B517" s="64">
        <v>8</v>
      </c>
      <c r="C517" s="64">
        <v>4</v>
      </c>
      <c r="D517" s="64">
        <v>12</v>
      </c>
      <c r="E517" s="42">
        <v>25.344100000000001</v>
      </c>
      <c r="F517" s="64" t="str">
        <f>IF(AND(RTO__33[[#This Row],[Month]]&gt;5,RTO__33[[#This Row],[Month]]&lt;10,RTO__33[[#This Row],[Day of Week]]&lt;=5,RTO__33[[#This Row],[Hour]]&gt;=15,RTO__33[[#This Row],[Hour]]&lt;=18),"ON","OFF")</f>
        <v>OFF</v>
      </c>
      <c r="G517"/>
      <c r="H517"/>
      <c r="I517"/>
    </row>
    <row r="518" spans="1:9" x14ac:dyDescent="0.25">
      <c r="A518" s="34">
        <v>45519</v>
      </c>
      <c r="B518" s="64">
        <v>8</v>
      </c>
      <c r="C518" s="64">
        <v>4</v>
      </c>
      <c r="D518" s="64">
        <v>13</v>
      </c>
      <c r="E518" s="42">
        <v>246.38800000000001</v>
      </c>
      <c r="F518" s="64" t="str">
        <f>IF(AND(RTO__33[[#This Row],[Month]]&gt;5,RTO__33[[#This Row],[Month]]&lt;10,RTO__33[[#This Row],[Day of Week]]&lt;=5,RTO__33[[#This Row],[Hour]]&gt;=15,RTO__33[[#This Row],[Hour]]&lt;=18),"ON","OFF")</f>
        <v>OFF</v>
      </c>
      <c r="G518"/>
      <c r="H518"/>
      <c r="I518"/>
    </row>
    <row r="519" spans="1:9" x14ac:dyDescent="0.25">
      <c r="A519" s="34">
        <v>45519</v>
      </c>
      <c r="B519" s="64">
        <v>8</v>
      </c>
      <c r="C519" s="64">
        <v>4</v>
      </c>
      <c r="D519" s="64">
        <v>14</v>
      </c>
      <c r="E519" s="42">
        <v>30.852599999999999</v>
      </c>
      <c r="F519" s="64" t="str">
        <f>IF(AND(RTO__33[[#This Row],[Month]]&gt;5,RTO__33[[#This Row],[Month]]&lt;10,RTO__33[[#This Row],[Day of Week]]&lt;=5,RTO__33[[#This Row],[Hour]]&gt;=15,RTO__33[[#This Row],[Hour]]&lt;=18),"ON","OFF")</f>
        <v>OFF</v>
      </c>
      <c r="G519"/>
      <c r="H519"/>
      <c r="I519"/>
    </row>
    <row r="520" spans="1:9" x14ac:dyDescent="0.25">
      <c r="A520" s="34">
        <v>45519</v>
      </c>
      <c r="B520" s="64">
        <v>8</v>
      </c>
      <c r="C520" s="64">
        <v>4</v>
      </c>
      <c r="D520" s="64">
        <v>15</v>
      </c>
      <c r="E520" s="42">
        <v>34.479199999999999</v>
      </c>
      <c r="F520" s="64" t="str">
        <f>IF(AND(RTO__33[[#This Row],[Month]]&gt;5,RTO__33[[#This Row],[Month]]&lt;10,RTO__33[[#This Row],[Day of Week]]&lt;=5,RTO__33[[#This Row],[Hour]]&gt;=15,RTO__33[[#This Row],[Hour]]&lt;=18),"ON","OFF")</f>
        <v>ON</v>
      </c>
      <c r="G520"/>
      <c r="H520"/>
      <c r="I520"/>
    </row>
    <row r="521" spans="1:9" x14ac:dyDescent="0.25">
      <c r="A521" s="34">
        <v>45519</v>
      </c>
      <c r="B521" s="64">
        <v>8</v>
      </c>
      <c r="C521" s="64">
        <v>4</v>
      </c>
      <c r="D521" s="64">
        <v>16</v>
      </c>
      <c r="E521" s="42">
        <v>36.9178</v>
      </c>
      <c r="F521" s="64" t="str">
        <f>IF(AND(RTO__33[[#This Row],[Month]]&gt;5,RTO__33[[#This Row],[Month]]&lt;10,RTO__33[[#This Row],[Day of Week]]&lt;=5,RTO__33[[#This Row],[Hour]]&gt;=15,RTO__33[[#This Row],[Hour]]&lt;=18),"ON","OFF")</f>
        <v>ON</v>
      </c>
      <c r="G521"/>
      <c r="H521"/>
      <c r="I521"/>
    </row>
    <row r="522" spans="1:9" x14ac:dyDescent="0.25">
      <c r="A522" s="34">
        <v>45519</v>
      </c>
      <c r="B522" s="64">
        <v>8</v>
      </c>
      <c r="C522" s="64">
        <v>4</v>
      </c>
      <c r="D522" s="64">
        <v>17</v>
      </c>
      <c r="E522" s="42">
        <v>30.4206</v>
      </c>
      <c r="F522" s="64" t="str">
        <f>IF(AND(RTO__33[[#This Row],[Month]]&gt;5,RTO__33[[#This Row],[Month]]&lt;10,RTO__33[[#This Row],[Day of Week]]&lt;=5,RTO__33[[#This Row],[Hour]]&gt;=15,RTO__33[[#This Row],[Hour]]&lt;=18),"ON","OFF")</f>
        <v>ON</v>
      </c>
      <c r="G522"/>
      <c r="H522"/>
      <c r="I522"/>
    </row>
    <row r="523" spans="1:9" x14ac:dyDescent="0.25">
      <c r="A523" s="34">
        <v>45519</v>
      </c>
      <c r="B523" s="64">
        <v>8</v>
      </c>
      <c r="C523" s="64">
        <v>4</v>
      </c>
      <c r="D523" s="64">
        <v>18</v>
      </c>
      <c r="E523" s="42">
        <v>37.0794</v>
      </c>
      <c r="F523" s="64" t="str">
        <f>IF(AND(RTO__33[[#This Row],[Month]]&gt;5,RTO__33[[#This Row],[Month]]&lt;10,RTO__33[[#This Row],[Day of Week]]&lt;=5,RTO__33[[#This Row],[Hour]]&gt;=15,RTO__33[[#This Row],[Hour]]&lt;=18),"ON","OFF")</f>
        <v>ON</v>
      </c>
      <c r="G523"/>
      <c r="H523"/>
      <c r="I523"/>
    </row>
    <row r="524" spans="1:9" x14ac:dyDescent="0.25">
      <c r="A524" s="34">
        <v>45519</v>
      </c>
      <c r="B524" s="64">
        <v>8</v>
      </c>
      <c r="C524" s="64">
        <v>4</v>
      </c>
      <c r="D524" s="64">
        <v>19</v>
      </c>
      <c r="E524" s="42">
        <v>80.845699999999994</v>
      </c>
      <c r="F524" s="64" t="str">
        <f>IF(AND(RTO__33[[#This Row],[Month]]&gt;5,RTO__33[[#This Row],[Month]]&lt;10,RTO__33[[#This Row],[Day of Week]]&lt;=5,RTO__33[[#This Row],[Hour]]&gt;=15,RTO__33[[#This Row],[Hour]]&lt;=18),"ON","OFF")</f>
        <v>OFF</v>
      </c>
      <c r="G524"/>
      <c r="H524"/>
      <c r="I524"/>
    </row>
    <row r="525" spans="1:9" x14ac:dyDescent="0.25">
      <c r="A525" s="34">
        <v>45519</v>
      </c>
      <c r="B525" s="64">
        <v>8</v>
      </c>
      <c r="C525" s="64">
        <v>4</v>
      </c>
      <c r="D525" s="64">
        <v>20</v>
      </c>
      <c r="E525" s="42">
        <v>55.6355</v>
      </c>
      <c r="F525" s="64" t="str">
        <f>IF(AND(RTO__33[[#This Row],[Month]]&gt;5,RTO__33[[#This Row],[Month]]&lt;10,RTO__33[[#This Row],[Day of Week]]&lt;=5,RTO__33[[#This Row],[Hour]]&gt;=15,RTO__33[[#This Row],[Hour]]&lt;=18),"ON","OFF")</f>
        <v>OFF</v>
      </c>
      <c r="G525"/>
      <c r="H525"/>
      <c r="I525"/>
    </row>
    <row r="526" spans="1:9" x14ac:dyDescent="0.25">
      <c r="A526" s="34">
        <v>45519</v>
      </c>
      <c r="B526" s="64">
        <v>8</v>
      </c>
      <c r="C526" s="64">
        <v>4</v>
      </c>
      <c r="D526" s="64">
        <v>21</v>
      </c>
      <c r="E526" s="42">
        <v>39.5749</v>
      </c>
      <c r="F526" s="64" t="str">
        <f>IF(AND(RTO__33[[#This Row],[Month]]&gt;5,RTO__33[[#This Row],[Month]]&lt;10,RTO__33[[#This Row],[Day of Week]]&lt;=5,RTO__33[[#This Row],[Hour]]&gt;=15,RTO__33[[#This Row],[Hour]]&lt;=18),"ON","OFF")</f>
        <v>OFF</v>
      </c>
      <c r="G526"/>
      <c r="H526"/>
      <c r="I526"/>
    </row>
    <row r="527" spans="1:9" x14ac:dyDescent="0.25">
      <c r="A527" s="34">
        <v>45519</v>
      </c>
      <c r="B527" s="64">
        <v>8</v>
      </c>
      <c r="C527" s="64">
        <v>4</v>
      </c>
      <c r="D527" s="64">
        <v>22</v>
      </c>
      <c r="E527" s="42">
        <v>29.820900000000002</v>
      </c>
      <c r="F527" s="64" t="str">
        <f>IF(AND(RTO__33[[#This Row],[Month]]&gt;5,RTO__33[[#This Row],[Month]]&lt;10,RTO__33[[#This Row],[Day of Week]]&lt;=5,RTO__33[[#This Row],[Hour]]&gt;=15,RTO__33[[#This Row],[Hour]]&lt;=18),"ON","OFF")</f>
        <v>OFF</v>
      </c>
      <c r="G527"/>
      <c r="H527"/>
      <c r="I527"/>
    </row>
    <row r="528" spans="1:9" x14ac:dyDescent="0.25">
      <c r="A528" s="34">
        <v>45519</v>
      </c>
      <c r="B528" s="64">
        <v>8</v>
      </c>
      <c r="C528" s="64">
        <v>4</v>
      </c>
      <c r="D528" s="64">
        <v>23</v>
      </c>
      <c r="E528" s="42">
        <v>31.765799999999999</v>
      </c>
      <c r="F528" s="64" t="str">
        <f>IF(AND(RTO__33[[#This Row],[Month]]&gt;5,RTO__33[[#This Row],[Month]]&lt;10,RTO__33[[#This Row],[Day of Week]]&lt;=5,RTO__33[[#This Row],[Hour]]&gt;=15,RTO__33[[#This Row],[Hour]]&lt;=18),"ON","OFF")</f>
        <v>OFF</v>
      </c>
      <c r="G528"/>
      <c r="H528"/>
      <c r="I528"/>
    </row>
    <row r="529" spans="1:9" x14ac:dyDescent="0.25">
      <c r="A529" s="34">
        <v>45519</v>
      </c>
      <c r="B529" s="64">
        <v>8</v>
      </c>
      <c r="C529" s="64">
        <v>4</v>
      </c>
      <c r="D529" s="64">
        <v>24</v>
      </c>
      <c r="E529" s="42">
        <v>23.991800000000001</v>
      </c>
      <c r="F529" s="64" t="str">
        <f>IF(AND(RTO__33[[#This Row],[Month]]&gt;5,RTO__33[[#This Row],[Month]]&lt;10,RTO__33[[#This Row],[Day of Week]]&lt;=5,RTO__33[[#This Row],[Hour]]&gt;=15,RTO__33[[#This Row],[Hour]]&lt;=18),"ON","OFF")</f>
        <v>OFF</v>
      </c>
      <c r="G529"/>
      <c r="H529"/>
      <c r="I529"/>
    </row>
    <row r="530" spans="1:9" x14ac:dyDescent="0.25">
      <c r="A530" s="34">
        <v>45520</v>
      </c>
      <c r="B530" s="64">
        <v>8</v>
      </c>
      <c r="C530" s="64">
        <v>5</v>
      </c>
      <c r="D530" s="64">
        <v>1</v>
      </c>
      <c r="E530" s="42">
        <v>27.8673</v>
      </c>
      <c r="F530" s="64" t="str">
        <f>IF(AND(RTO__33[[#This Row],[Month]]&gt;5,RTO__33[[#This Row],[Month]]&lt;10,RTO__33[[#This Row],[Day of Week]]&lt;=5,RTO__33[[#This Row],[Hour]]&gt;=15,RTO__33[[#This Row],[Hour]]&lt;=18),"ON","OFF")</f>
        <v>OFF</v>
      </c>
      <c r="G530"/>
      <c r="H530"/>
      <c r="I530"/>
    </row>
    <row r="531" spans="1:9" x14ac:dyDescent="0.25">
      <c r="A531" s="34">
        <v>45520</v>
      </c>
      <c r="B531" s="64">
        <v>8</v>
      </c>
      <c r="C531" s="64">
        <v>5</v>
      </c>
      <c r="D531" s="64">
        <v>2</v>
      </c>
      <c r="E531" s="42">
        <v>25.837700000000002</v>
      </c>
      <c r="F531" s="64" t="str">
        <f>IF(AND(RTO__33[[#This Row],[Month]]&gt;5,RTO__33[[#This Row],[Month]]&lt;10,RTO__33[[#This Row],[Day of Week]]&lt;=5,RTO__33[[#This Row],[Hour]]&gt;=15,RTO__33[[#This Row],[Hour]]&lt;=18),"ON","OFF")</f>
        <v>OFF</v>
      </c>
      <c r="G531"/>
      <c r="H531"/>
      <c r="I531"/>
    </row>
    <row r="532" spans="1:9" x14ac:dyDescent="0.25">
      <c r="A532" s="34">
        <v>45520</v>
      </c>
      <c r="B532" s="64">
        <v>8</v>
      </c>
      <c r="C532" s="64">
        <v>5</v>
      </c>
      <c r="D532" s="64">
        <v>3</v>
      </c>
      <c r="E532" s="42">
        <v>25.613</v>
      </c>
      <c r="F532" s="64" t="str">
        <f>IF(AND(RTO__33[[#This Row],[Month]]&gt;5,RTO__33[[#This Row],[Month]]&lt;10,RTO__33[[#This Row],[Day of Week]]&lt;=5,RTO__33[[#This Row],[Hour]]&gt;=15,RTO__33[[#This Row],[Hour]]&lt;=18),"ON","OFF")</f>
        <v>OFF</v>
      </c>
      <c r="G532"/>
      <c r="H532"/>
      <c r="I532"/>
    </row>
    <row r="533" spans="1:9" x14ac:dyDescent="0.25">
      <c r="A533" s="34">
        <v>45520</v>
      </c>
      <c r="B533" s="64">
        <v>8</v>
      </c>
      <c r="C533" s="64">
        <v>5</v>
      </c>
      <c r="D533" s="64">
        <v>4</v>
      </c>
      <c r="E533" s="42">
        <v>26.200900000000001</v>
      </c>
      <c r="F533" s="64" t="str">
        <f>IF(AND(RTO__33[[#This Row],[Month]]&gt;5,RTO__33[[#This Row],[Month]]&lt;10,RTO__33[[#This Row],[Day of Week]]&lt;=5,RTO__33[[#This Row],[Hour]]&gt;=15,RTO__33[[#This Row],[Hour]]&lt;=18),"ON","OFF")</f>
        <v>OFF</v>
      </c>
      <c r="G533"/>
      <c r="H533"/>
      <c r="I533"/>
    </row>
    <row r="534" spans="1:9" x14ac:dyDescent="0.25">
      <c r="A534" s="34">
        <v>45520</v>
      </c>
      <c r="B534" s="64">
        <v>8</v>
      </c>
      <c r="C534" s="64">
        <v>5</v>
      </c>
      <c r="D534" s="64">
        <v>5</v>
      </c>
      <c r="E534" s="42">
        <v>32.593299999999999</v>
      </c>
      <c r="F534" s="64" t="str">
        <f>IF(AND(RTO__33[[#This Row],[Month]]&gt;5,RTO__33[[#This Row],[Month]]&lt;10,RTO__33[[#This Row],[Day of Week]]&lt;=5,RTO__33[[#This Row],[Hour]]&gt;=15,RTO__33[[#This Row],[Hour]]&lt;=18),"ON","OFF")</f>
        <v>OFF</v>
      </c>
      <c r="G534"/>
      <c r="H534"/>
      <c r="I534"/>
    </row>
    <row r="535" spans="1:9" x14ac:dyDescent="0.25">
      <c r="A535" s="34">
        <v>45520</v>
      </c>
      <c r="B535" s="64">
        <v>8</v>
      </c>
      <c r="C535" s="64">
        <v>5</v>
      </c>
      <c r="D535" s="64">
        <v>6</v>
      </c>
      <c r="E535" s="42">
        <v>35.625500000000002</v>
      </c>
      <c r="F535" s="64" t="str">
        <f>IF(AND(RTO__33[[#This Row],[Month]]&gt;5,RTO__33[[#This Row],[Month]]&lt;10,RTO__33[[#This Row],[Day of Week]]&lt;=5,RTO__33[[#This Row],[Hour]]&gt;=15,RTO__33[[#This Row],[Hour]]&lt;=18),"ON","OFF")</f>
        <v>OFF</v>
      </c>
      <c r="G535"/>
      <c r="H535"/>
      <c r="I535"/>
    </row>
    <row r="536" spans="1:9" x14ac:dyDescent="0.25">
      <c r="A536" s="34">
        <v>45520</v>
      </c>
      <c r="B536" s="64">
        <v>8</v>
      </c>
      <c r="C536" s="64">
        <v>5</v>
      </c>
      <c r="D536" s="64">
        <v>7</v>
      </c>
      <c r="E536" s="42">
        <v>13.700200000000001</v>
      </c>
      <c r="F536" s="64" t="str">
        <f>IF(AND(RTO__33[[#This Row],[Month]]&gt;5,RTO__33[[#This Row],[Month]]&lt;10,RTO__33[[#This Row],[Day of Week]]&lt;=5,RTO__33[[#This Row],[Hour]]&gt;=15,RTO__33[[#This Row],[Hour]]&lt;=18),"ON","OFF")</f>
        <v>OFF</v>
      </c>
      <c r="G536"/>
      <c r="H536"/>
      <c r="I536"/>
    </row>
    <row r="537" spans="1:9" x14ac:dyDescent="0.25">
      <c r="A537" s="34">
        <v>45520</v>
      </c>
      <c r="B537" s="64">
        <v>8</v>
      </c>
      <c r="C537" s="64">
        <v>5</v>
      </c>
      <c r="D537" s="64">
        <v>8</v>
      </c>
      <c r="E537" s="42">
        <v>8.5768000000000004</v>
      </c>
      <c r="F537" s="64" t="str">
        <f>IF(AND(RTO__33[[#This Row],[Month]]&gt;5,RTO__33[[#This Row],[Month]]&lt;10,RTO__33[[#This Row],[Day of Week]]&lt;=5,RTO__33[[#This Row],[Hour]]&gt;=15,RTO__33[[#This Row],[Hour]]&lt;=18),"ON","OFF")</f>
        <v>OFF</v>
      </c>
      <c r="G537"/>
      <c r="H537"/>
      <c r="I537"/>
    </row>
    <row r="538" spans="1:9" x14ac:dyDescent="0.25">
      <c r="A538" s="34">
        <v>45520</v>
      </c>
      <c r="B538" s="64">
        <v>8</v>
      </c>
      <c r="C538" s="64">
        <v>5</v>
      </c>
      <c r="D538" s="64">
        <v>9</v>
      </c>
      <c r="E538" s="42">
        <v>12.032</v>
      </c>
      <c r="F538" s="64" t="str">
        <f>IF(AND(RTO__33[[#This Row],[Month]]&gt;5,RTO__33[[#This Row],[Month]]&lt;10,RTO__33[[#This Row],[Day of Week]]&lt;=5,RTO__33[[#This Row],[Hour]]&gt;=15,RTO__33[[#This Row],[Hour]]&lt;=18),"ON","OFF")</f>
        <v>OFF</v>
      </c>
      <c r="G538"/>
      <c r="H538"/>
      <c r="I538"/>
    </row>
    <row r="539" spans="1:9" x14ac:dyDescent="0.25">
      <c r="A539" s="34">
        <v>45520</v>
      </c>
      <c r="B539" s="64">
        <v>8</v>
      </c>
      <c r="C539" s="64">
        <v>5</v>
      </c>
      <c r="D539" s="64">
        <v>10</v>
      </c>
      <c r="E539" s="42">
        <v>21.039000000000001</v>
      </c>
      <c r="F539" s="64" t="str">
        <f>IF(AND(RTO__33[[#This Row],[Month]]&gt;5,RTO__33[[#This Row],[Month]]&lt;10,RTO__33[[#This Row],[Day of Week]]&lt;=5,RTO__33[[#This Row],[Hour]]&gt;=15,RTO__33[[#This Row],[Hour]]&lt;=18),"ON","OFF")</f>
        <v>OFF</v>
      </c>
      <c r="G539"/>
      <c r="H539"/>
      <c r="I539"/>
    </row>
    <row r="540" spans="1:9" x14ac:dyDescent="0.25">
      <c r="A540" s="34">
        <v>45520</v>
      </c>
      <c r="B540" s="64">
        <v>8</v>
      </c>
      <c r="C540" s="64">
        <v>5</v>
      </c>
      <c r="D540" s="64">
        <v>11</v>
      </c>
      <c r="E540" s="42">
        <v>28.3062</v>
      </c>
      <c r="F540" s="64" t="str">
        <f>IF(AND(RTO__33[[#This Row],[Month]]&gt;5,RTO__33[[#This Row],[Month]]&lt;10,RTO__33[[#This Row],[Day of Week]]&lt;=5,RTO__33[[#This Row],[Hour]]&gt;=15,RTO__33[[#This Row],[Hour]]&lt;=18),"ON","OFF")</f>
        <v>OFF</v>
      </c>
      <c r="G540"/>
      <c r="H540"/>
      <c r="I540"/>
    </row>
    <row r="541" spans="1:9" x14ac:dyDescent="0.25">
      <c r="A541" s="34">
        <v>45520</v>
      </c>
      <c r="B541" s="64">
        <v>8</v>
      </c>
      <c r="C541" s="64">
        <v>5</v>
      </c>
      <c r="D541" s="64">
        <v>12</v>
      </c>
      <c r="E541" s="42">
        <v>30.2501</v>
      </c>
      <c r="F541" s="64" t="str">
        <f>IF(AND(RTO__33[[#This Row],[Month]]&gt;5,RTO__33[[#This Row],[Month]]&lt;10,RTO__33[[#This Row],[Day of Week]]&lt;=5,RTO__33[[#This Row],[Hour]]&gt;=15,RTO__33[[#This Row],[Hour]]&lt;=18),"ON","OFF")</f>
        <v>OFF</v>
      </c>
      <c r="G541"/>
      <c r="H541"/>
      <c r="I541"/>
    </row>
    <row r="542" spans="1:9" x14ac:dyDescent="0.25">
      <c r="A542" s="34">
        <v>45520</v>
      </c>
      <c r="B542" s="64">
        <v>8</v>
      </c>
      <c r="C542" s="64">
        <v>5</v>
      </c>
      <c r="D542" s="64">
        <v>13</v>
      </c>
      <c r="E542" s="42">
        <v>31.432200000000002</v>
      </c>
      <c r="F542" s="64" t="str">
        <f>IF(AND(RTO__33[[#This Row],[Month]]&gt;5,RTO__33[[#This Row],[Month]]&lt;10,RTO__33[[#This Row],[Day of Week]]&lt;=5,RTO__33[[#This Row],[Hour]]&gt;=15,RTO__33[[#This Row],[Hour]]&lt;=18),"ON","OFF")</f>
        <v>OFF</v>
      </c>
      <c r="G542"/>
      <c r="H542"/>
      <c r="I542"/>
    </row>
    <row r="543" spans="1:9" x14ac:dyDescent="0.25">
      <c r="A543" s="34">
        <v>45520</v>
      </c>
      <c r="B543" s="64">
        <v>8</v>
      </c>
      <c r="C543" s="64">
        <v>5</v>
      </c>
      <c r="D543" s="64">
        <v>14</v>
      </c>
      <c r="E543" s="42">
        <v>33.694699999999997</v>
      </c>
      <c r="F543" s="64" t="str">
        <f>IF(AND(RTO__33[[#This Row],[Month]]&gt;5,RTO__33[[#This Row],[Month]]&lt;10,RTO__33[[#This Row],[Day of Week]]&lt;=5,RTO__33[[#This Row],[Hour]]&gt;=15,RTO__33[[#This Row],[Hour]]&lt;=18),"ON","OFF")</f>
        <v>OFF</v>
      </c>
      <c r="G543"/>
      <c r="H543"/>
      <c r="I543"/>
    </row>
    <row r="544" spans="1:9" x14ac:dyDescent="0.25">
      <c r="A544" s="34">
        <v>45520</v>
      </c>
      <c r="B544" s="64">
        <v>8</v>
      </c>
      <c r="C544" s="64">
        <v>5</v>
      </c>
      <c r="D544" s="64">
        <v>15</v>
      </c>
      <c r="E544" s="42">
        <v>38.2746</v>
      </c>
      <c r="F544" s="64" t="str">
        <f>IF(AND(RTO__33[[#This Row],[Month]]&gt;5,RTO__33[[#This Row],[Month]]&lt;10,RTO__33[[#This Row],[Day of Week]]&lt;=5,RTO__33[[#This Row],[Hour]]&gt;=15,RTO__33[[#This Row],[Hour]]&lt;=18),"ON","OFF")</f>
        <v>ON</v>
      </c>
      <c r="G544"/>
      <c r="H544"/>
      <c r="I544"/>
    </row>
    <row r="545" spans="1:9" x14ac:dyDescent="0.25">
      <c r="A545" s="34">
        <v>45520</v>
      </c>
      <c r="B545" s="64">
        <v>8</v>
      </c>
      <c r="C545" s="64">
        <v>5</v>
      </c>
      <c r="D545" s="64">
        <v>16</v>
      </c>
      <c r="E545" s="42">
        <v>38.526000000000003</v>
      </c>
      <c r="F545" s="64" t="str">
        <f>IF(AND(RTO__33[[#This Row],[Month]]&gt;5,RTO__33[[#This Row],[Month]]&lt;10,RTO__33[[#This Row],[Day of Week]]&lt;=5,RTO__33[[#This Row],[Hour]]&gt;=15,RTO__33[[#This Row],[Hour]]&lt;=18),"ON","OFF")</f>
        <v>ON</v>
      </c>
      <c r="G545"/>
      <c r="H545"/>
      <c r="I545"/>
    </row>
    <row r="546" spans="1:9" x14ac:dyDescent="0.25">
      <c r="A546" s="34">
        <v>45520</v>
      </c>
      <c r="B546" s="64">
        <v>8</v>
      </c>
      <c r="C546" s="64">
        <v>5</v>
      </c>
      <c r="D546" s="64">
        <v>17</v>
      </c>
      <c r="E546" s="42">
        <v>36.0471</v>
      </c>
      <c r="F546" s="64" t="str">
        <f>IF(AND(RTO__33[[#This Row],[Month]]&gt;5,RTO__33[[#This Row],[Month]]&lt;10,RTO__33[[#This Row],[Day of Week]]&lt;=5,RTO__33[[#This Row],[Hour]]&gt;=15,RTO__33[[#This Row],[Hour]]&lt;=18),"ON","OFF")</f>
        <v>ON</v>
      </c>
      <c r="G546"/>
      <c r="H546"/>
      <c r="I546"/>
    </row>
    <row r="547" spans="1:9" x14ac:dyDescent="0.25">
      <c r="A547" s="34">
        <v>45520</v>
      </c>
      <c r="B547" s="64">
        <v>8</v>
      </c>
      <c r="C547" s="64">
        <v>5</v>
      </c>
      <c r="D547" s="64">
        <v>18</v>
      </c>
      <c r="E547" s="42">
        <v>46.190600000000003</v>
      </c>
      <c r="F547" s="64" t="str">
        <f>IF(AND(RTO__33[[#This Row],[Month]]&gt;5,RTO__33[[#This Row],[Month]]&lt;10,RTO__33[[#This Row],[Day of Week]]&lt;=5,RTO__33[[#This Row],[Hour]]&gt;=15,RTO__33[[#This Row],[Hour]]&lt;=18),"ON","OFF")</f>
        <v>ON</v>
      </c>
      <c r="G547"/>
      <c r="H547"/>
      <c r="I547"/>
    </row>
    <row r="548" spans="1:9" x14ac:dyDescent="0.25">
      <c r="A548" s="34">
        <v>45520</v>
      </c>
      <c r="B548" s="64">
        <v>8</v>
      </c>
      <c r="C548" s="64">
        <v>5</v>
      </c>
      <c r="D548" s="64">
        <v>19</v>
      </c>
      <c r="E548" s="42">
        <v>50.018000000000001</v>
      </c>
      <c r="F548" s="64" t="str">
        <f>IF(AND(RTO__33[[#This Row],[Month]]&gt;5,RTO__33[[#This Row],[Month]]&lt;10,RTO__33[[#This Row],[Day of Week]]&lt;=5,RTO__33[[#This Row],[Hour]]&gt;=15,RTO__33[[#This Row],[Hour]]&lt;=18),"ON","OFF")</f>
        <v>OFF</v>
      </c>
      <c r="G548"/>
      <c r="H548"/>
      <c r="I548"/>
    </row>
    <row r="549" spans="1:9" x14ac:dyDescent="0.25">
      <c r="A549" s="34">
        <v>45520</v>
      </c>
      <c r="B549" s="64">
        <v>8</v>
      </c>
      <c r="C549" s="64">
        <v>5</v>
      </c>
      <c r="D549" s="64">
        <v>20</v>
      </c>
      <c r="E549" s="42">
        <v>40.413600000000002</v>
      </c>
      <c r="F549" s="64" t="str">
        <f>IF(AND(RTO__33[[#This Row],[Month]]&gt;5,RTO__33[[#This Row],[Month]]&lt;10,RTO__33[[#This Row],[Day of Week]]&lt;=5,RTO__33[[#This Row],[Hour]]&gt;=15,RTO__33[[#This Row],[Hour]]&lt;=18),"ON","OFF")</f>
        <v>OFF</v>
      </c>
      <c r="G549"/>
      <c r="H549"/>
      <c r="I549"/>
    </row>
    <row r="550" spans="1:9" x14ac:dyDescent="0.25">
      <c r="A550" s="34">
        <v>45520</v>
      </c>
      <c r="B550" s="64">
        <v>8</v>
      </c>
      <c r="C550" s="64">
        <v>5</v>
      </c>
      <c r="D550" s="64">
        <v>21</v>
      </c>
      <c r="E550" s="42">
        <v>44.024900000000002</v>
      </c>
      <c r="F550" s="64" t="str">
        <f>IF(AND(RTO__33[[#This Row],[Month]]&gt;5,RTO__33[[#This Row],[Month]]&lt;10,RTO__33[[#This Row],[Day of Week]]&lt;=5,RTO__33[[#This Row],[Hour]]&gt;=15,RTO__33[[#This Row],[Hour]]&lt;=18),"ON","OFF")</f>
        <v>OFF</v>
      </c>
      <c r="G550"/>
      <c r="H550"/>
      <c r="I550"/>
    </row>
    <row r="551" spans="1:9" x14ac:dyDescent="0.25">
      <c r="A551" s="34">
        <v>45520</v>
      </c>
      <c r="B551" s="64">
        <v>8</v>
      </c>
      <c r="C551" s="64">
        <v>5</v>
      </c>
      <c r="D551" s="64">
        <v>22</v>
      </c>
      <c r="E551" s="42">
        <v>37.632599999999996</v>
      </c>
      <c r="F551" s="64" t="str">
        <f>IF(AND(RTO__33[[#This Row],[Month]]&gt;5,RTO__33[[#This Row],[Month]]&lt;10,RTO__33[[#This Row],[Day of Week]]&lt;=5,RTO__33[[#This Row],[Hour]]&gt;=15,RTO__33[[#This Row],[Hour]]&lt;=18),"ON","OFF")</f>
        <v>OFF</v>
      </c>
      <c r="G551"/>
      <c r="H551"/>
      <c r="I551"/>
    </row>
    <row r="552" spans="1:9" x14ac:dyDescent="0.25">
      <c r="A552" s="34">
        <v>45520</v>
      </c>
      <c r="B552" s="64">
        <v>8</v>
      </c>
      <c r="C552" s="64">
        <v>5</v>
      </c>
      <c r="D552" s="64">
        <v>23</v>
      </c>
      <c r="E552" s="42">
        <v>42.483800000000002</v>
      </c>
      <c r="F552" s="64" t="str">
        <f>IF(AND(RTO__33[[#This Row],[Month]]&gt;5,RTO__33[[#This Row],[Month]]&lt;10,RTO__33[[#This Row],[Day of Week]]&lt;=5,RTO__33[[#This Row],[Hour]]&gt;=15,RTO__33[[#This Row],[Hour]]&lt;=18),"ON","OFF")</f>
        <v>OFF</v>
      </c>
      <c r="G552"/>
      <c r="H552"/>
      <c r="I552"/>
    </row>
    <row r="553" spans="1:9" x14ac:dyDescent="0.25">
      <c r="A553" s="34">
        <v>45520</v>
      </c>
      <c r="B553" s="64">
        <v>8</v>
      </c>
      <c r="C553" s="64">
        <v>5</v>
      </c>
      <c r="D553" s="64">
        <v>24</v>
      </c>
      <c r="E553" s="42">
        <v>35.688499999999998</v>
      </c>
      <c r="F553" s="64" t="str">
        <f>IF(AND(RTO__33[[#This Row],[Month]]&gt;5,RTO__33[[#This Row],[Month]]&lt;10,RTO__33[[#This Row],[Day of Week]]&lt;=5,RTO__33[[#This Row],[Hour]]&gt;=15,RTO__33[[#This Row],[Hour]]&lt;=18),"ON","OFF")</f>
        <v>OFF</v>
      </c>
      <c r="G553"/>
      <c r="H553"/>
      <c r="I553"/>
    </row>
    <row r="554" spans="1:9" x14ac:dyDescent="0.25">
      <c r="A554" s="34">
        <v>45521</v>
      </c>
      <c r="B554" s="64">
        <v>8</v>
      </c>
      <c r="C554" s="64">
        <v>6</v>
      </c>
      <c r="D554" s="64">
        <v>1</v>
      </c>
      <c r="E554" s="42">
        <v>35.9221</v>
      </c>
      <c r="F554" s="64" t="str">
        <f>IF(AND(RTO__33[[#This Row],[Month]]&gt;5,RTO__33[[#This Row],[Month]]&lt;10,RTO__33[[#This Row],[Day of Week]]&lt;=5,RTO__33[[#This Row],[Hour]]&gt;=15,RTO__33[[#This Row],[Hour]]&lt;=18),"ON","OFF")</f>
        <v>OFF</v>
      </c>
      <c r="G554"/>
      <c r="H554"/>
      <c r="I554"/>
    </row>
    <row r="555" spans="1:9" x14ac:dyDescent="0.25">
      <c r="A555" s="34">
        <v>45521</v>
      </c>
      <c r="B555" s="64">
        <v>8</v>
      </c>
      <c r="C555" s="64">
        <v>6</v>
      </c>
      <c r="D555" s="64">
        <v>2</v>
      </c>
      <c r="E555" s="42">
        <v>33.262099999999997</v>
      </c>
      <c r="F555" s="64" t="str">
        <f>IF(AND(RTO__33[[#This Row],[Month]]&gt;5,RTO__33[[#This Row],[Month]]&lt;10,RTO__33[[#This Row],[Day of Week]]&lt;=5,RTO__33[[#This Row],[Hour]]&gt;=15,RTO__33[[#This Row],[Hour]]&lt;=18),"ON","OFF")</f>
        <v>OFF</v>
      </c>
      <c r="G555"/>
      <c r="H555"/>
      <c r="I555"/>
    </row>
    <row r="556" spans="1:9" x14ac:dyDescent="0.25">
      <c r="A556" s="34">
        <v>45521</v>
      </c>
      <c r="B556" s="64">
        <v>8</v>
      </c>
      <c r="C556" s="64">
        <v>6</v>
      </c>
      <c r="D556" s="64">
        <v>3</v>
      </c>
      <c r="E556" s="42">
        <v>26.2788</v>
      </c>
      <c r="F556" s="64" t="str">
        <f>IF(AND(RTO__33[[#This Row],[Month]]&gt;5,RTO__33[[#This Row],[Month]]&lt;10,RTO__33[[#This Row],[Day of Week]]&lt;=5,RTO__33[[#This Row],[Hour]]&gt;=15,RTO__33[[#This Row],[Hour]]&lt;=18),"ON","OFF")</f>
        <v>OFF</v>
      </c>
      <c r="G556"/>
      <c r="H556"/>
      <c r="I556"/>
    </row>
    <row r="557" spans="1:9" x14ac:dyDescent="0.25">
      <c r="A557" s="34">
        <v>45521</v>
      </c>
      <c r="B557" s="64">
        <v>8</v>
      </c>
      <c r="C557" s="64">
        <v>6</v>
      </c>
      <c r="D557" s="64">
        <v>4</v>
      </c>
      <c r="E557" s="42">
        <v>15.3887</v>
      </c>
      <c r="F557" s="64" t="str">
        <f>IF(AND(RTO__33[[#This Row],[Month]]&gt;5,RTO__33[[#This Row],[Month]]&lt;10,RTO__33[[#This Row],[Day of Week]]&lt;=5,RTO__33[[#This Row],[Hour]]&gt;=15,RTO__33[[#This Row],[Hour]]&lt;=18),"ON","OFF")</f>
        <v>OFF</v>
      </c>
      <c r="G557"/>
      <c r="H557"/>
      <c r="I557"/>
    </row>
    <row r="558" spans="1:9" x14ac:dyDescent="0.25">
      <c r="A558" s="34">
        <v>45521</v>
      </c>
      <c r="B558" s="64">
        <v>8</v>
      </c>
      <c r="C558" s="64">
        <v>6</v>
      </c>
      <c r="D558" s="64">
        <v>5</v>
      </c>
      <c r="E558" s="42">
        <v>15.2102</v>
      </c>
      <c r="F558" s="64" t="str">
        <f>IF(AND(RTO__33[[#This Row],[Month]]&gt;5,RTO__33[[#This Row],[Month]]&lt;10,RTO__33[[#This Row],[Day of Week]]&lt;=5,RTO__33[[#This Row],[Hour]]&gt;=15,RTO__33[[#This Row],[Hour]]&lt;=18),"ON","OFF")</f>
        <v>OFF</v>
      </c>
      <c r="G558"/>
      <c r="H558"/>
      <c r="I558"/>
    </row>
    <row r="559" spans="1:9" x14ac:dyDescent="0.25">
      <c r="A559" s="34">
        <v>45521</v>
      </c>
      <c r="B559" s="64">
        <v>8</v>
      </c>
      <c r="C559" s="64">
        <v>6</v>
      </c>
      <c r="D559" s="64">
        <v>6</v>
      </c>
      <c r="E559" s="42">
        <v>12.6493</v>
      </c>
      <c r="F559" s="64" t="str">
        <f>IF(AND(RTO__33[[#This Row],[Month]]&gt;5,RTO__33[[#This Row],[Month]]&lt;10,RTO__33[[#This Row],[Day of Week]]&lt;=5,RTO__33[[#This Row],[Hour]]&gt;=15,RTO__33[[#This Row],[Hour]]&lt;=18),"ON","OFF")</f>
        <v>OFF</v>
      </c>
      <c r="G559"/>
      <c r="H559"/>
      <c r="I559"/>
    </row>
    <row r="560" spans="1:9" x14ac:dyDescent="0.25">
      <c r="A560" s="34">
        <v>45521</v>
      </c>
      <c r="B560" s="64">
        <v>8</v>
      </c>
      <c r="C560" s="64">
        <v>6</v>
      </c>
      <c r="D560" s="64">
        <v>7</v>
      </c>
      <c r="E560" s="42">
        <v>6.5537999999999998</v>
      </c>
      <c r="F560" s="64" t="str">
        <f>IF(AND(RTO__33[[#This Row],[Month]]&gt;5,RTO__33[[#This Row],[Month]]&lt;10,RTO__33[[#This Row],[Day of Week]]&lt;=5,RTO__33[[#This Row],[Hour]]&gt;=15,RTO__33[[#This Row],[Hour]]&lt;=18),"ON","OFF")</f>
        <v>OFF</v>
      </c>
      <c r="G560"/>
      <c r="H560"/>
      <c r="I560"/>
    </row>
    <row r="561" spans="1:9" x14ac:dyDescent="0.25">
      <c r="A561" s="34">
        <v>45521</v>
      </c>
      <c r="B561" s="64">
        <v>8</v>
      </c>
      <c r="C561" s="64">
        <v>6</v>
      </c>
      <c r="D561" s="64">
        <v>8</v>
      </c>
      <c r="E561" s="42">
        <v>3.5066000000000002</v>
      </c>
      <c r="F561" s="64" t="str">
        <f>IF(AND(RTO__33[[#This Row],[Month]]&gt;5,RTO__33[[#This Row],[Month]]&lt;10,RTO__33[[#This Row],[Day of Week]]&lt;=5,RTO__33[[#This Row],[Hour]]&gt;=15,RTO__33[[#This Row],[Hour]]&lt;=18),"ON","OFF")</f>
        <v>OFF</v>
      </c>
      <c r="G561"/>
      <c r="H561"/>
      <c r="I561"/>
    </row>
    <row r="562" spans="1:9" x14ac:dyDescent="0.25">
      <c r="A562" s="34">
        <v>45521</v>
      </c>
      <c r="B562" s="64">
        <v>8</v>
      </c>
      <c r="C562" s="64">
        <v>6</v>
      </c>
      <c r="D562" s="64">
        <v>9</v>
      </c>
      <c r="E562" s="42">
        <v>12.388299999999999</v>
      </c>
      <c r="F562" s="64" t="str">
        <f>IF(AND(RTO__33[[#This Row],[Month]]&gt;5,RTO__33[[#This Row],[Month]]&lt;10,RTO__33[[#This Row],[Day of Week]]&lt;=5,RTO__33[[#This Row],[Hour]]&gt;=15,RTO__33[[#This Row],[Hour]]&lt;=18),"ON","OFF")</f>
        <v>OFF</v>
      </c>
      <c r="G562"/>
      <c r="H562"/>
      <c r="I562"/>
    </row>
    <row r="563" spans="1:9" x14ac:dyDescent="0.25">
      <c r="A563" s="34">
        <v>45521</v>
      </c>
      <c r="B563" s="64">
        <v>8</v>
      </c>
      <c r="C563" s="64">
        <v>6</v>
      </c>
      <c r="D563" s="64">
        <v>10</v>
      </c>
      <c r="E563" s="42">
        <v>22.5961</v>
      </c>
      <c r="F563" s="64" t="str">
        <f>IF(AND(RTO__33[[#This Row],[Month]]&gt;5,RTO__33[[#This Row],[Month]]&lt;10,RTO__33[[#This Row],[Day of Week]]&lt;=5,RTO__33[[#This Row],[Hour]]&gt;=15,RTO__33[[#This Row],[Hour]]&lt;=18),"ON","OFF")</f>
        <v>OFF</v>
      </c>
      <c r="G563"/>
      <c r="H563"/>
      <c r="I563"/>
    </row>
    <row r="564" spans="1:9" x14ac:dyDescent="0.25">
      <c r="A564" s="34">
        <v>45521</v>
      </c>
      <c r="B564" s="64">
        <v>8</v>
      </c>
      <c r="C564" s="64">
        <v>6</v>
      </c>
      <c r="D564" s="64">
        <v>11</v>
      </c>
      <c r="E564" s="42">
        <v>23.415700000000001</v>
      </c>
      <c r="F564" s="64" t="str">
        <f>IF(AND(RTO__33[[#This Row],[Month]]&gt;5,RTO__33[[#This Row],[Month]]&lt;10,RTO__33[[#This Row],[Day of Week]]&lt;=5,RTO__33[[#This Row],[Hour]]&gt;=15,RTO__33[[#This Row],[Hour]]&lt;=18),"ON","OFF")</f>
        <v>OFF</v>
      </c>
      <c r="G564"/>
      <c r="H564"/>
      <c r="I564"/>
    </row>
    <row r="565" spans="1:9" x14ac:dyDescent="0.25">
      <c r="A565" s="34">
        <v>45521</v>
      </c>
      <c r="B565" s="64">
        <v>8</v>
      </c>
      <c r="C565" s="64">
        <v>6</v>
      </c>
      <c r="D565" s="64">
        <v>12</v>
      </c>
      <c r="E565" s="42">
        <v>21.995699999999999</v>
      </c>
      <c r="F565" s="64" t="str">
        <f>IF(AND(RTO__33[[#This Row],[Month]]&gt;5,RTO__33[[#This Row],[Month]]&lt;10,RTO__33[[#This Row],[Day of Week]]&lt;=5,RTO__33[[#This Row],[Hour]]&gt;=15,RTO__33[[#This Row],[Hour]]&lt;=18),"ON","OFF")</f>
        <v>OFF</v>
      </c>
      <c r="G565"/>
      <c r="H565"/>
      <c r="I565"/>
    </row>
    <row r="566" spans="1:9" x14ac:dyDescent="0.25">
      <c r="A566" s="34">
        <v>45521</v>
      </c>
      <c r="B566" s="64">
        <v>8</v>
      </c>
      <c r="C566" s="64">
        <v>6</v>
      </c>
      <c r="D566" s="64">
        <v>13</v>
      </c>
      <c r="E566" s="42">
        <v>21.7592</v>
      </c>
      <c r="F566" s="64" t="str">
        <f>IF(AND(RTO__33[[#This Row],[Month]]&gt;5,RTO__33[[#This Row],[Month]]&lt;10,RTO__33[[#This Row],[Day of Week]]&lt;=5,RTO__33[[#This Row],[Hour]]&gt;=15,RTO__33[[#This Row],[Hour]]&lt;=18),"ON","OFF")</f>
        <v>OFF</v>
      </c>
      <c r="G566"/>
      <c r="H566"/>
      <c r="I566"/>
    </row>
    <row r="567" spans="1:9" x14ac:dyDescent="0.25">
      <c r="A567" s="34">
        <v>45521</v>
      </c>
      <c r="B567" s="64">
        <v>8</v>
      </c>
      <c r="C567" s="64">
        <v>6</v>
      </c>
      <c r="D567" s="64">
        <v>14</v>
      </c>
      <c r="E567" s="42">
        <v>56.356900000000003</v>
      </c>
      <c r="F567" s="64" t="str">
        <f>IF(AND(RTO__33[[#This Row],[Month]]&gt;5,RTO__33[[#This Row],[Month]]&lt;10,RTO__33[[#This Row],[Day of Week]]&lt;=5,RTO__33[[#This Row],[Hour]]&gt;=15,RTO__33[[#This Row],[Hour]]&lt;=18),"ON","OFF")</f>
        <v>OFF</v>
      </c>
      <c r="G567"/>
      <c r="H567"/>
      <c r="I567"/>
    </row>
    <row r="568" spans="1:9" x14ac:dyDescent="0.25">
      <c r="A568" s="34">
        <v>45521</v>
      </c>
      <c r="B568" s="64">
        <v>8</v>
      </c>
      <c r="C568" s="64">
        <v>6</v>
      </c>
      <c r="D568" s="64">
        <v>15</v>
      </c>
      <c r="E568" s="42">
        <v>24.151599999999998</v>
      </c>
      <c r="F568" s="64" t="str">
        <f>IF(AND(RTO__33[[#This Row],[Month]]&gt;5,RTO__33[[#This Row],[Month]]&lt;10,RTO__33[[#This Row],[Day of Week]]&lt;=5,RTO__33[[#This Row],[Hour]]&gt;=15,RTO__33[[#This Row],[Hour]]&lt;=18),"ON","OFF")</f>
        <v>OFF</v>
      </c>
      <c r="G568"/>
      <c r="H568"/>
      <c r="I568"/>
    </row>
    <row r="569" spans="1:9" x14ac:dyDescent="0.25">
      <c r="A569" s="34">
        <v>45521</v>
      </c>
      <c r="B569" s="64">
        <v>8</v>
      </c>
      <c r="C569" s="64">
        <v>6</v>
      </c>
      <c r="D569" s="64">
        <v>16</v>
      </c>
      <c r="E569" s="42">
        <v>32.9786</v>
      </c>
      <c r="F569" s="64" t="str">
        <f>IF(AND(RTO__33[[#This Row],[Month]]&gt;5,RTO__33[[#This Row],[Month]]&lt;10,RTO__33[[#This Row],[Day of Week]]&lt;=5,RTO__33[[#This Row],[Hour]]&gt;=15,RTO__33[[#This Row],[Hour]]&lt;=18),"ON","OFF")</f>
        <v>OFF</v>
      </c>
      <c r="G569"/>
      <c r="H569"/>
      <c r="I569"/>
    </row>
    <row r="570" spans="1:9" x14ac:dyDescent="0.25">
      <c r="A570" s="34">
        <v>45521</v>
      </c>
      <c r="B570" s="64">
        <v>8</v>
      </c>
      <c r="C570" s="64">
        <v>6</v>
      </c>
      <c r="D570" s="64">
        <v>17</v>
      </c>
      <c r="E570" s="42">
        <v>25.104900000000001</v>
      </c>
      <c r="F570" s="64" t="str">
        <f>IF(AND(RTO__33[[#This Row],[Month]]&gt;5,RTO__33[[#This Row],[Month]]&lt;10,RTO__33[[#This Row],[Day of Week]]&lt;=5,RTO__33[[#This Row],[Hour]]&gt;=15,RTO__33[[#This Row],[Hour]]&lt;=18),"ON","OFF")</f>
        <v>OFF</v>
      </c>
      <c r="G570"/>
      <c r="H570"/>
      <c r="I570"/>
    </row>
    <row r="571" spans="1:9" x14ac:dyDescent="0.25">
      <c r="A571" s="34">
        <v>45521</v>
      </c>
      <c r="B571" s="64">
        <v>8</v>
      </c>
      <c r="C571" s="64">
        <v>6</v>
      </c>
      <c r="D571" s="64">
        <v>18</v>
      </c>
      <c r="E571" s="42">
        <v>32.202300000000001</v>
      </c>
      <c r="F571" s="64" t="str">
        <f>IF(AND(RTO__33[[#This Row],[Month]]&gt;5,RTO__33[[#This Row],[Month]]&lt;10,RTO__33[[#This Row],[Day of Week]]&lt;=5,RTO__33[[#This Row],[Hour]]&gt;=15,RTO__33[[#This Row],[Hour]]&lt;=18),"ON","OFF")</f>
        <v>OFF</v>
      </c>
      <c r="G571"/>
      <c r="H571"/>
      <c r="I571"/>
    </row>
    <row r="572" spans="1:9" x14ac:dyDescent="0.25">
      <c r="A572" s="34">
        <v>45521</v>
      </c>
      <c r="B572" s="64">
        <v>8</v>
      </c>
      <c r="C572" s="64">
        <v>6</v>
      </c>
      <c r="D572" s="64">
        <v>19</v>
      </c>
      <c r="E572" s="42">
        <v>28.4163</v>
      </c>
      <c r="F572" s="64" t="str">
        <f>IF(AND(RTO__33[[#This Row],[Month]]&gt;5,RTO__33[[#This Row],[Month]]&lt;10,RTO__33[[#This Row],[Day of Week]]&lt;=5,RTO__33[[#This Row],[Hour]]&gt;=15,RTO__33[[#This Row],[Hour]]&lt;=18),"ON","OFF")</f>
        <v>OFF</v>
      </c>
      <c r="G572"/>
      <c r="H572"/>
      <c r="I572"/>
    </row>
    <row r="573" spans="1:9" x14ac:dyDescent="0.25">
      <c r="A573" s="34">
        <v>45521</v>
      </c>
      <c r="B573" s="64">
        <v>8</v>
      </c>
      <c r="C573" s="64">
        <v>6</v>
      </c>
      <c r="D573" s="64">
        <v>20</v>
      </c>
      <c r="E573" s="42">
        <v>33.056800000000003</v>
      </c>
      <c r="F573" s="64" t="str">
        <f>IF(AND(RTO__33[[#This Row],[Month]]&gt;5,RTO__33[[#This Row],[Month]]&lt;10,RTO__33[[#This Row],[Day of Week]]&lt;=5,RTO__33[[#This Row],[Hour]]&gt;=15,RTO__33[[#This Row],[Hour]]&lt;=18),"ON","OFF")</f>
        <v>OFF</v>
      </c>
      <c r="G573"/>
      <c r="H573"/>
      <c r="I573"/>
    </row>
    <row r="574" spans="1:9" x14ac:dyDescent="0.25">
      <c r="A574" s="34">
        <v>45521</v>
      </c>
      <c r="B574" s="64">
        <v>8</v>
      </c>
      <c r="C574" s="64">
        <v>6</v>
      </c>
      <c r="D574" s="64">
        <v>21</v>
      </c>
      <c r="E574" s="42">
        <v>32.513100000000001</v>
      </c>
      <c r="F574" s="64" t="str">
        <f>IF(AND(RTO__33[[#This Row],[Month]]&gt;5,RTO__33[[#This Row],[Month]]&lt;10,RTO__33[[#This Row],[Day of Week]]&lt;=5,RTO__33[[#This Row],[Hour]]&gt;=15,RTO__33[[#This Row],[Hour]]&lt;=18),"ON","OFF")</f>
        <v>OFF</v>
      </c>
      <c r="G574"/>
      <c r="H574"/>
      <c r="I574"/>
    </row>
    <row r="575" spans="1:9" x14ac:dyDescent="0.25">
      <c r="A575" s="34">
        <v>45521</v>
      </c>
      <c r="B575" s="64">
        <v>8</v>
      </c>
      <c r="C575" s="64">
        <v>6</v>
      </c>
      <c r="D575" s="64">
        <v>22</v>
      </c>
      <c r="E575" s="42">
        <v>31.670400000000001</v>
      </c>
      <c r="F575" s="64" t="str">
        <f>IF(AND(RTO__33[[#This Row],[Month]]&gt;5,RTO__33[[#This Row],[Month]]&lt;10,RTO__33[[#This Row],[Day of Week]]&lt;=5,RTO__33[[#This Row],[Hour]]&gt;=15,RTO__33[[#This Row],[Hour]]&lt;=18),"ON","OFF")</f>
        <v>OFF</v>
      </c>
      <c r="G575"/>
      <c r="H575"/>
      <c r="I575"/>
    </row>
    <row r="576" spans="1:9" x14ac:dyDescent="0.25">
      <c r="A576" s="34">
        <v>45521</v>
      </c>
      <c r="B576" s="64">
        <v>8</v>
      </c>
      <c r="C576" s="64">
        <v>6</v>
      </c>
      <c r="D576" s="64">
        <v>23</v>
      </c>
      <c r="E576" s="42">
        <v>33.586100000000002</v>
      </c>
      <c r="F576" s="64" t="str">
        <f>IF(AND(RTO__33[[#This Row],[Month]]&gt;5,RTO__33[[#This Row],[Month]]&lt;10,RTO__33[[#This Row],[Day of Week]]&lt;=5,RTO__33[[#This Row],[Hour]]&gt;=15,RTO__33[[#This Row],[Hour]]&lt;=18),"ON","OFF")</f>
        <v>OFF</v>
      </c>
      <c r="G576"/>
      <c r="H576"/>
      <c r="I576"/>
    </row>
    <row r="577" spans="1:9" x14ac:dyDescent="0.25">
      <c r="A577" s="34">
        <v>45521</v>
      </c>
      <c r="B577" s="64">
        <v>8</v>
      </c>
      <c r="C577" s="64">
        <v>6</v>
      </c>
      <c r="D577" s="64">
        <v>24</v>
      </c>
      <c r="E577" s="42">
        <v>28.2592</v>
      </c>
      <c r="F577" s="64" t="str">
        <f>IF(AND(RTO__33[[#This Row],[Month]]&gt;5,RTO__33[[#This Row],[Month]]&lt;10,RTO__33[[#This Row],[Day of Week]]&lt;=5,RTO__33[[#This Row],[Hour]]&gt;=15,RTO__33[[#This Row],[Hour]]&lt;=18),"ON","OFF")</f>
        <v>OFF</v>
      </c>
      <c r="G577"/>
      <c r="H577"/>
      <c r="I577"/>
    </row>
    <row r="578" spans="1:9" x14ac:dyDescent="0.25">
      <c r="A578" s="34">
        <v>45522</v>
      </c>
      <c r="B578" s="64">
        <v>8</v>
      </c>
      <c r="C578" s="64">
        <v>7</v>
      </c>
      <c r="D578" s="64">
        <v>1</v>
      </c>
      <c r="E578" s="42">
        <v>24.2681</v>
      </c>
      <c r="F578" s="64" t="str">
        <f>IF(AND(RTO__33[[#This Row],[Month]]&gt;5,RTO__33[[#This Row],[Month]]&lt;10,RTO__33[[#This Row],[Day of Week]]&lt;=5,RTO__33[[#This Row],[Hour]]&gt;=15,RTO__33[[#This Row],[Hour]]&lt;=18),"ON","OFF")</f>
        <v>OFF</v>
      </c>
      <c r="G578"/>
      <c r="H578"/>
      <c r="I578"/>
    </row>
    <row r="579" spans="1:9" x14ac:dyDescent="0.25">
      <c r="A579" s="34">
        <v>45522</v>
      </c>
      <c r="B579" s="64">
        <v>8</v>
      </c>
      <c r="C579" s="64">
        <v>7</v>
      </c>
      <c r="D579" s="64">
        <v>2</v>
      </c>
      <c r="E579" s="42">
        <v>20.689299999999999</v>
      </c>
      <c r="F579" s="64" t="str">
        <f>IF(AND(RTO__33[[#This Row],[Month]]&gt;5,RTO__33[[#This Row],[Month]]&lt;10,RTO__33[[#This Row],[Day of Week]]&lt;=5,RTO__33[[#This Row],[Hour]]&gt;=15,RTO__33[[#This Row],[Hour]]&lt;=18),"ON","OFF")</f>
        <v>OFF</v>
      </c>
      <c r="G579"/>
      <c r="H579"/>
      <c r="I579"/>
    </row>
    <row r="580" spans="1:9" x14ac:dyDescent="0.25">
      <c r="A580" s="34">
        <v>45522</v>
      </c>
      <c r="B580" s="64">
        <v>8</v>
      </c>
      <c r="C580" s="64">
        <v>7</v>
      </c>
      <c r="D580" s="64">
        <v>3</v>
      </c>
      <c r="E580" s="42">
        <v>23.166</v>
      </c>
      <c r="F580" s="64" t="str">
        <f>IF(AND(RTO__33[[#This Row],[Month]]&gt;5,RTO__33[[#This Row],[Month]]&lt;10,RTO__33[[#This Row],[Day of Week]]&lt;=5,RTO__33[[#This Row],[Hour]]&gt;=15,RTO__33[[#This Row],[Hour]]&lt;=18),"ON","OFF")</f>
        <v>OFF</v>
      </c>
      <c r="G580"/>
      <c r="H580"/>
      <c r="I580"/>
    </row>
    <row r="581" spans="1:9" x14ac:dyDescent="0.25">
      <c r="A581" s="34">
        <v>45522</v>
      </c>
      <c r="B581" s="64">
        <v>8</v>
      </c>
      <c r="C581" s="64">
        <v>7</v>
      </c>
      <c r="D581" s="64">
        <v>4</v>
      </c>
      <c r="E581" s="42">
        <v>19.917000000000002</v>
      </c>
      <c r="F581" s="64" t="str">
        <f>IF(AND(RTO__33[[#This Row],[Month]]&gt;5,RTO__33[[#This Row],[Month]]&lt;10,RTO__33[[#This Row],[Day of Week]]&lt;=5,RTO__33[[#This Row],[Hour]]&gt;=15,RTO__33[[#This Row],[Hour]]&lt;=18),"ON","OFF")</f>
        <v>OFF</v>
      </c>
      <c r="G581"/>
      <c r="H581"/>
      <c r="I581"/>
    </row>
    <row r="582" spans="1:9" x14ac:dyDescent="0.25">
      <c r="A582" s="34">
        <v>45522</v>
      </c>
      <c r="B582" s="64">
        <v>8</v>
      </c>
      <c r="C582" s="64">
        <v>7</v>
      </c>
      <c r="D582" s="64">
        <v>5</v>
      </c>
      <c r="E582" s="42">
        <v>18.444600000000001</v>
      </c>
      <c r="F582" s="64" t="str">
        <f>IF(AND(RTO__33[[#This Row],[Month]]&gt;5,RTO__33[[#This Row],[Month]]&lt;10,RTO__33[[#This Row],[Day of Week]]&lt;=5,RTO__33[[#This Row],[Hour]]&gt;=15,RTO__33[[#This Row],[Hour]]&lt;=18),"ON","OFF")</f>
        <v>OFF</v>
      </c>
      <c r="G582"/>
      <c r="H582"/>
      <c r="I582"/>
    </row>
    <row r="583" spans="1:9" x14ac:dyDescent="0.25">
      <c r="A583" s="34">
        <v>45522</v>
      </c>
      <c r="B583" s="64">
        <v>8</v>
      </c>
      <c r="C583" s="64">
        <v>7</v>
      </c>
      <c r="D583" s="64">
        <v>6</v>
      </c>
      <c r="E583" s="42">
        <v>18.336600000000001</v>
      </c>
      <c r="F583" s="64" t="str">
        <f>IF(AND(RTO__33[[#This Row],[Month]]&gt;5,RTO__33[[#This Row],[Month]]&lt;10,RTO__33[[#This Row],[Day of Week]]&lt;=5,RTO__33[[#This Row],[Hour]]&gt;=15,RTO__33[[#This Row],[Hour]]&lt;=18),"ON","OFF")</f>
        <v>OFF</v>
      </c>
      <c r="G583"/>
      <c r="H583"/>
      <c r="I583"/>
    </row>
    <row r="584" spans="1:9" x14ac:dyDescent="0.25">
      <c r="A584" s="34">
        <v>45522</v>
      </c>
      <c r="B584" s="64">
        <v>8</v>
      </c>
      <c r="C584" s="64">
        <v>7</v>
      </c>
      <c r="D584" s="64">
        <v>7</v>
      </c>
      <c r="E584" s="42">
        <v>13.190099999999999</v>
      </c>
      <c r="F584" s="64" t="str">
        <f>IF(AND(RTO__33[[#This Row],[Month]]&gt;5,RTO__33[[#This Row],[Month]]&lt;10,RTO__33[[#This Row],[Day of Week]]&lt;=5,RTO__33[[#This Row],[Hour]]&gt;=15,RTO__33[[#This Row],[Hour]]&lt;=18),"ON","OFF")</f>
        <v>OFF</v>
      </c>
      <c r="G584"/>
      <c r="H584"/>
      <c r="I584"/>
    </row>
    <row r="585" spans="1:9" x14ac:dyDescent="0.25">
      <c r="A585" s="34">
        <v>45522</v>
      </c>
      <c r="B585" s="64">
        <v>8</v>
      </c>
      <c r="C585" s="64">
        <v>7</v>
      </c>
      <c r="D585" s="64">
        <v>8</v>
      </c>
      <c r="E585" s="42">
        <v>6.1844999999999999</v>
      </c>
      <c r="F585" s="64" t="str">
        <f>IF(AND(RTO__33[[#This Row],[Month]]&gt;5,RTO__33[[#This Row],[Month]]&lt;10,RTO__33[[#This Row],[Day of Week]]&lt;=5,RTO__33[[#This Row],[Hour]]&gt;=15,RTO__33[[#This Row],[Hour]]&lt;=18),"ON","OFF")</f>
        <v>OFF</v>
      </c>
      <c r="G585"/>
      <c r="H585"/>
      <c r="I585"/>
    </row>
    <row r="586" spans="1:9" x14ac:dyDescent="0.25">
      <c r="A586" s="34">
        <v>45522</v>
      </c>
      <c r="B586" s="64">
        <v>8</v>
      </c>
      <c r="C586" s="64">
        <v>7</v>
      </c>
      <c r="D586" s="64">
        <v>9</v>
      </c>
      <c r="E586" s="42">
        <v>10.8323</v>
      </c>
      <c r="F586" s="64" t="str">
        <f>IF(AND(RTO__33[[#This Row],[Month]]&gt;5,RTO__33[[#This Row],[Month]]&lt;10,RTO__33[[#This Row],[Day of Week]]&lt;=5,RTO__33[[#This Row],[Hour]]&gt;=15,RTO__33[[#This Row],[Hour]]&lt;=18),"ON","OFF")</f>
        <v>OFF</v>
      </c>
      <c r="G586"/>
      <c r="H586"/>
      <c r="I586"/>
    </row>
    <row r="587" spans="1:9" x14ac:dyDescent="0.25">
      <c r="A587" s="34">
        <v>45522</v>
      </c>
      <c r="B587" s="64">
        <v>8</v>
      </c>
      <c r="C587" s="64">
        <v>7</v>
      </c>
      <c r="D587" s="64">
        <v>10</v>
      </c>
      <c r="E587" s="42">
        <v>11.885999999999999</v>
      </c>
      <c r="F587" s="64" t="str">
        <f>IF(AND(RTO__33[[#This Row],[Month]]&gt;5,RTO__33[[#This Row],[Month]]&lt;10,RTO__33[[#This Row],[Day of Week]]&lt;=5,RTO__33[[#This Row],[Hour]]&gt;=15,RTO__33[[#This Row],[Hour]]&lt;=18),"ON","OFF")</f>
        <v>OFF</v>
      </c>
      <c r="G587"/>
      <c r="H587"/>
      <c r="I587"/>
    </row>
    <row r="588" spans="1:9" x14ac:dyDescent="0.25">
      <c r="A588" s="34">
        <v>45522</v>
      </c>
      <c r="B588" s="64">
        <v>8</v>
      </c>
      <c r="C588" s="64">
        <v>7</v>
      </c>
      <c r="D588" s="64">
        <v>11</v>
      </c>
      <c r="E588" s="42">
        <v>11.3268</v>
      </c>
      <c r="F588" s="64" t="str">
        <f>IF(AND(RTO__33[[#This Row],[Month]]&gt;5,RTO__33[[#This Row],[Month]]&lt;10,RTO__33[[#This Row],[Day of Week]]&lt;=5,RTO__33[[#This Row],[Hour]]&gt;=15,RTO__33[[#This Row],[Hour]]&lt;=18),"ON","OFF")</f>
        <v>OFF</v>
      </c>
      <c r="G588"/>
      <c r="H588"/>
      <c r="I588"/>
    </row>
    <row r="589" spans="1:9" x14ac:dyDescent="0.25">
      <c r="A589" s="34">
        <v>45522</v>
      </c>
      <c r="B589" s="64">
        <v>8</v>
      </c>
      <c r="C589" s="64">
        <v>7</v>
      </c>
      <c r="D589" s="64">
        <v>12</v>
      </c>
      <c r="E589" s="42">
        <v>20.817599999999999</v>
      </c>
      <c r="F589" s="64" t="str">
        <f>IF(AND(RTO__33[[#This Row],[Month]]&gt;5,RTO__33[[#This Row],[Month]]&lt;10,RTO__33[[#This Row],[Day of Week]]&lt;=5,RTO__33[[#This Row],[Hour]]&gt;=15,RTO__33[[#This Row],[Hour]]&lt;=18),"ON","OFF")</f>
        <v>OFF</v>
      </c>
      <c r="G589"/>
      <c r="H589"/>
      <c r="I589"/>
    </row>
    <row r="590" spans="1:9" x14ac:dyDescent="0.25">
      <c r="A590" s="34">
        <v>45522</v>
      </c>
      <c r="B590" s="64">
        <v>8</v>
      </c>
      <c r="C590" s="64">
        <v>7</v>
      </c>
      <c r="D590" s="64">
        <v>13</v>
      </c>
      <c r="E590" s="42">
        <v>19.3566</v>
      </c>
      <c r="F590" s="64" t="str">
        <f>IF(AND(RTO__33[[#This Row],[Month]]&gt;5,RTO__33[[#This Row],[Month]]&lt;10,RTO__33[[#This Row],[Day of Week]]&lt;=5,RTO__33[[#This Row],[Hour]]&gt;=15,RTO__33[[#This Row],[Hour]]&lt;=18),"ON","OFF")</f>
        <v>OFF</v>
      </c>
      <c r="G590"/>
      <c r="H590"/>
      <c r="I590"/>
    </row>
    <row r="591" spans="1:9" x14ac:dyDescent="0.25">
      <c r="A591" s="34">
        <v>45522</v>
      </c>
      <c r="B591" s="64">
        <v>8</v>
      </c>
      <c r="C591" s="64">
        <v>7</v>
      </c>
      <c r="D591" s="64">
        <v>14</v>
      </c>
      <c r="E591" s="42">
        <v>20.411000000000001</v>
      </c>
      <c r="F591" s="64" t="str">
        <f>IF(AND(RTO__33[[#This Row],[Month]]&gt;5,RTO__33[[#This Row],[Month]]&lt;10,RTO__33[[#This Row],[Day of Week]]&lt;=5,RTO__33[[#This Row],[Hour]]&gt;=15,RTO__33[[#This Row],[Hour]]&lt;=18),"ON","OFF")</f>
        <v>OFF</v>
      </c>
      <c r="G591"/>
      <c r="H591"/>
      <c r="I591"/>
    </row>
    <row r="592" spans="1:9" x14ac:dyDescent="0.25">
      <c r="A592" s="34">
        <v>45522</v>
      </c>
      <c r="B592" s="64">
        <v>8</v>
      </c>
      <c r="C592" s="64">
        <v>7</v>
      </c>
      <c r="D592" s="64">
        <v>15</v>
      </c>
      <c r="E592" s="42">
        <v>21.3019</v>
      </c>
      <c r="F592" s="64" t="str">
        <f>IF(AND(RTO__33[[#This Row],[Month]]&gt;5,RTO__33[[#This Row],[Month]]&lt;10,RTO__33[[#This Row],[Day of Week]]&lt;=5,RTO__33[[#This Row],[Hour]]&gt;=15,RTO__33[[#This Row],[Hour]]&lt;=18),"ON","OFF")</f>
        <v>OFF</v>
      </c>
      <c r="G592"/>
      <c r="H592"/>
      <c r="I592"/>
    </row>
    <row r="593" spans="1:9" x14ac:dyDescent="0.25">
      <c r="A593" s="34">
        <v>45522</v>
      </c>
      <c r="B593" s="64">
        <v>8</v>
      </c>
      <c r="C593" s="64">
        <v>7</v>
      </c>
      <c r="D593" s="64">
        <v>16</v>
      </c>
      <c r="E593" s="42">
        <v>24.382899999999999</v>
      </c>
      <c r="F593" s="64" t="str">
        <f>IF(AND(RTO__33[[#This Row],[Month]]&gt;5,RTO__33[[#This Row],[Month]]&lt;10,RTO__33[[#This Row],[Day of Week]]&lt;=5,RTO__33[[#This Row],[Hour]]&gt;=15,RTO__33[[#This Row],[Hour]]&lt;=18),"ON","OFF")</f>
        <v>OFF</v>
      </c>
      <c r="G593"/>
      <c r="H593"/>
      <c r="I593"/>
    </row>
    <row r="594" spans="1:9" x14ac:dyDescent="0.25">
      <c r="A594" s="34">
        <v>45522</v>
      </c>
      <c r="B594" s="64">
        <v>8</v>
      </c>
      <c r="C594" s="64">
        <v>7</v>
      </c>
      <c r="D594" s="64">
        <v>17</v>
      </c>
      <c r="E594" s="42">
        <v>26.381699999999999</v>
      </c>
      <c r="F594" s="64" t="str">
        <f>IF(AND(RTO__33[[#This Row],[Month]]&gt;5,RTO__33[[#This Row],[Month]]&lt;10,RTO__33[[#This Row],[Day of Week]]&lt;=5,RTO__33[[#This Row],[Hour]]&gt;=15,RTO__33[[#This Row],[Hour]]&lt;=18),"ON","OFF")</f>
        <v>OFF</v>
      </c>
      <c r="G594"/>
      <c r="H594"/>
      <c r="I594"/>
    </row>
    <row r="595" spans="1:9" x14ac:dyDescent="0.25">
      <c r="A595" s="34">
        <v>45522</v>
      </c>
      <c r="B595" s="64">
        <v>8</v>
      </c>
      <c r="C595" s="64">
        <v>7</v>
      </c>
      <c r="D595" s="64">
        <v>18</v>
      </c>
      <c r="E595" s="42">
        <v>27.046199999999999</v>
      </c>
      <c r="F595" s="64" t="str">
        <f>IF(AND(RTO__33[[#This Row],[Month]]&gt;5,RTO__33[[#This Row],[Month]]&lt;10,RTO__33[[#This Row],[Day of Week]]&lt;=5,RTO__33[[#This Row],[Hour]]&gt;=15,RTO__33[[#This Row],[Hour]]&lt;=18),"ON","OFF")</f>
        <v>OFF</v>
      </c>
      <c r="G595"/>
      <c r="H595"/>
      <c r="I595"/>
    </row>
    <row r="596" spans="1:9" x14ac:dyDescent="0.25">
      <c r="A596" s="34">
        <v>45522</v>
      </c>
      <c r="B596" s="64">
        <v>8</v>
      </c>
      <c r="C596" s="64">
        <v>7</v>
      </c>
      <c r="D596" s="64">
        <v>19</v>
      </c>
      <c r="E596" s="42">
        <v>32.0015</v>
      </c>
      <c r="F596" s="64" t="str">
        <f>IF(AND(RTO__33[[#This Row],[Month]]&gt;5,RTO__33[[#This Row],[Month]]&lt;10,RTO__33[[#This Row],[Day of Week]]&lt;=5,RTO__33[[#This Row],[Hour]]&gt;=15,RTO__33[[#This Row],[Hour]]&lt;=18),"ON","OFF")</f>
        <v>OFF</v>
      </c>
      <c r="G596"/>
      <c r="H596"/>
      <c r="I596"/>
    </row>
    <row r="597" spans="1:9" x14ac:dyDescent="0.25">
      <c r="A597" s="34">
        <v>45522</v>
      </c>
      <c r="B597" s="64">
        <v>8</v>
      </c>
      <c r="C597" s="64">
        <v>7</v>
      </c>
      <c r="D597" s="64">
        <v>20</v>
      </c>
      <c r="E597" s="42">
        <v>28.921500000000002</v>
      </c>
      <c r="F597" s="64" t="str">
        <f>IF(AND(RTO__33[[#This Row],[Month]]&gt;5,RTO__33[[#This Row],[Month]]&lt;10,RTO__33[[#This Row],[Day of Week]]&lt;=5,RTO__33[[#This Row],[Hour]]&gt;=15,RTO__33[[#This Row],[Hour]]&lt;=18),"ON","OFF")</f>
        <v>OFF</v>
      </c>
      <c r="G597"/>
      <c r="H597"/>
      <c r="I597"/>
    </row>
    <row r="598" spans="1:9" x14ac:dyDescent="0.25">
      <c r="A598" s="34">
        <v>45522</v>
      </c>
      <c r="B598" s="64">
        <v>8</v>
      </c>
      <c r="C598" s="64">
        <v>7</v>
      </c>
      <c r="D598" s="64">
        <v>21</v>
      </c>
      <c r="E598" s="42">
        <v>27.369700000000002</v>
      </c>
      <c r="F598" s="64" t="str">
        <f>IF(AND(RTO__33[[#This Row],[Month]]&gt;5,RTO__33[[#This Row],[Month]]&lt;10,RTO__33[[#This Row],[Day of Week]]&lt;=5,RTO__33[[#This Row],[Hour]]&gt;=15,RTO__33[[#This Row],[Hour]]&lt;=18),"ON","OFF")</f>
        <v>OFF</v>
      </c>
      <c r="G598"/>
      <c r="H598"/>
      <c r="I598"/>
    </row>
    <row r="599" spans="1:9" x14ac:dyDescent="0.25">
      <c r="A599" s="34">
        <v>45522</v>
      </c>
      <c r="B599" s="64">
        <v>8</v>
      </c>
      <c r="C599" s="64">
        <v>7</v>
      </c>
      <c r="D599" s="64">
        <v>22</v>
      </c>
      <c r="E599" s="42">
        <v>33.688899999999997</v>
      </c>
      <c r="F599" s="64" t="str">
        <f>IF(AND(RTO__33[[#This Row],[Month]]&gt;5,RTO__33[[#This Row],[Month]]&lt;10,RTO__33[[#This Row],[Day of Week]]&lt;=5,RTO__33[[#This Row],[Hour]]&gt;=15,RTO__33[[#This Row],[Hour]]&lt;=18),"ON","OFF")</f>
        <v>OFF</v>
      </c>
      <c r="G599"/>
      <c r="H599"/>
      <c r="I599"/>
    </row>
    <row r="600" spans="1:9" x14ac:dyDescent="0.25">
      <c r="A600" s="34">
        <v>45522</v>
      </c>
      <c r="B600" s="64">
        <v>8</v>
      </c>
      <c r="C600" s="64">
        <v>7</v>
      </c>
      <c r="D600" s="64">
        <v>23</v>
      </c>
      <c r="E600" s="42">
        <v>26.4329</v>
      </c>
      <c r="F600" s="64" t="str">
        <f>IF(AND(RTO__33[[#This Row],[Month]]&gt;5,RTO__33[[#This Row],[Month]]&lt;10,RTO__33[[#This Row],[Day of Week]]&lt;=5,RTO__33[[#This Row],[Hour]]&gt;=15,RTO__33[[#This Row],[Hour]]&lt;=18),"ON","OFF")</f>
        <v>OFF</v>
      </c>
      <c r="G600"/>
      <c r="H600"/>
      <c r="I600"/>
    </row>
    <row r="601" spans="1:9" x14ac:dyDescent="0.25">
      <c r="A601" s="34">
        <v>45522</v>
      </c>
      <c r="B601" s="64">
        <v>8</v>
      </c>
      <c r="C601" s="64">
        <v>7</v>
      </c>
      <c r="D601" s="64">
        <v>24</v>
      </c>
      <c r="E601" s="42">
        <v>22.372599999999998</v>
      </c>
      <c r="F601" s="64" t="str">
        <f>IF(AND(RTO__33[[#This Row],[Month]]&gt;5,RTO__33[[#This Row],[Month]]&lt;10,RTO__33[[#This Row],[Day of Week]]&lt;=5,RTO__33[[#This Row],[Hour]]&gt;=15,RTO__33[[#This Row],[Hour]]&lt;=18),"ON","OFF")</f>
        <v>OFF</v>
      </c>
      <c r="G601"/>
      <c r="H601"/>
      <c r="I601"/>
    </row>
    <row r="602" spans="1:9" x14ac:dyDescent="0.25">
      <c r="A602" s="34">
        <v>45523</v>
      </c>
      <c r="B602" s="64">
        <v>8</v>
      </c>
      <c r="C602" s="64">
        <v>1</v>
      </c>
      <c r="D602" s="64">
        <v>1</v>
      </c>
      <c r="E602" s="42">
        <v>22.7483</v>
      </c>
      <c r="F602" s="64" t="str">
        <f>IF(AND(RTO__33[[#This Row],[Month]]&gt;5,RTO__33[[#This Row],[Month]]&lt;10,RTO__33[[#This Row],[Day of Week]]&lt;=5,RTO__33[[#This Row],[Hour]]&gt;=15,RTO__33[[#This Row],[Hour]]&lt;=18),"ON","OFF")</f>
        <v>OFF</v>
      </c>
      <c r="G602"/>
      <c r="H602"/>
      <c r="I602"/>
    </row>
    <row r="603" spans="1:9" x14ac:dyDescent="0.25">
      <c r="A603" s="34">
        <v>45523</v>
      </c>
      <c r="B603" s="64">
        <v>8</v>
      </c>
      <c r="C603" s="64">
        <v>1</v>
      </c>
      <c r="D603" s="64">
        <v>2</v>
      </c>
      <c r="E603" s="42">
        <v>9.2464999999999993</v>
      </c>
      <c r="F603" s="64" t="str">
        <f>IF(AND(RTO__33[[#This Row],[Month]]&gt;5,RTO__33[[#This Row],[Month]]&lt;10,RTO__33[[#This Row],[Day of Week]]&lt;=5,RTO__33[[#This Row],[Hour]]&gt;=15,RTO__33[[#This Row],[Hour]]&lt;=18),"ON","OFF")</f>
        <v>OFF</v>
      </c>
      <c r="G603"/>
      <c r="H603"/>
      <c r="I603"/>
    </row>
    <row r="604" spans="1:9" x14ac:dyDescent="0.25">
      <c r="A604" s="34">
        <v>45523</v>
      </c>
      <c r="B604" s="64">
        <v>8</v>
      </c>
      <c r="C604" s="64">
        <v>1</v>
      </c>
      <c r="D604" s="64">
        <v>3</v>
      </c>
      <c r="E604" s="42">
        <v>16.154599999999999</v>
      </c>
      <c r="F604" s="64" t="str">
        <f>IF(AND(RTO__33[[#This Row],[Month]]&gt;5,RTO__33[[#This Row],[Month]]&lt;10,RTO__33[[#This Row],[Day of Week]]&lt;=5,RTO__33[[#This Row],[Hour]]&gt;=15,RTO__33[[#This Row],[Hour]]&lt;=18),"ON","OFF")</f>
        <v>OFF</v>
      </c>
      <c r="G604"/>
      <c r="H604"/>
      <c r="I604"/>
    </row>
    <row r="605" spans="1:9" x14ac:dyDescent="0.25">
      <c r="A605" s="34">
        <v>45523</v>
      </c>
      <c r="B605" s="64">
        <v>8</v>
      </c>
      <c r="C605" s="64">
        <v>1</v>
      </c>
      <c r="D605" s="64">
        <v>4</v>
      </c>
      <c r="E605" s="42">
        <v>16.296600000000002</v>
      </c>
      <c r="F605" s="64" t="str">
        <f>IF(AND(RTO__33[[#This Row],[Month]]&gt;5,RTO__33[[#This Row],[Month]]&lt;10,RTO__33[[#This Row],[Day of Week]]&lt;=5,RTO__33[[#This Row],[Hour]]&gt;=15,RTO__33[[#This Row],[Hour]]&lt;=18),"ON","OFF")</f>
        <v>OFF</v>
      </c>
      <c r="G605"/>
      <c r="H605"/>
      <c r="I605"/>
    </row>
    <row r="606" spans="1:9" x14ac:dyDescent="0.25">
      <c r="A606" s="34">
        <v>45523</v>
      </c>
      <c r="B606" s="64">
        <v>8</v>
      </c>
      <c r="C606" s="64">
        <v>1</v>
      </c>
      <c r="D606" s="64">
        <v>5</v>
      </c>
      <c r="E606" s="42">
        <v>17.262499999999999</v>
      </c>
      <c r="F606" s="64" t="str">
        <f>IF(AND(RTO__33[[#This Row],[Month]]&gt;5,RTO__33[[#This Row],[Month]]&lt;10,RTO__33[[#This Row],[Day of Week]]&lt;=5,RTO__33[[#This Row],[Hour]]&gt;=15,RTO__33[[#This Row],[Hour]]&lt;=18),"ON","OFF")</f>
        <v>OFF</v>
      </c>
      <c r="G606"/>
      <c r="H606"/>
      <c r="I606"/>
    </row>
    <row r="607" spans="1:9" x14ac:dyDescent="0.25">
      <c r="A607" s="34">
        <v>45523</v>
      </c>
      <c r="B607" s="64">
        <v>8</v>
      </c>
      <c r="C607" s="64">
        <v>1</v>
      </c>
      <c r="D607" s="64">
        <v>6</v>
      </c>
      <c r="E607" s="42">
        <v>26.634699999999999</v>
      </c>
      <c r="F607" s="64" t="str">
        <f>IF(AND(RTO__33[[#This Row],[Month]]&gt;5,RTO__33[[#This Row],[Month]]&lt;10,RTO__33[[#This Row],[Day of Week]]&lt;=5,RTO__33[[#This Row],[Hour]]&gt;=15,RTO__33[[#This Row],[Hour]]&lt;=18),"ON","OFF")</f>
        <v>OFF</v>
      </c>
      <c r="G607"/>
      <c r="H607"/>
      <c r="I607"/>
    </row>
    <row r="608" spans="1:9" x14ac:dyDescent="0.25">
      <c r="A608" s="34">
        <v>45523</v>
      </c>
      <c r="B608" s="64">
        <v>8</v>
      </c>
      <c r="C608" s="64">
        <v>1</v>
      </c>
      <c r="D608" s="64">
        <v>7</v>
      </c>
      <c r="E608" s="42">
        <v>19.859200000000001</v>
      </c>
      <c r="F608" s="64" t="str">
        <f>IF(AND(RTO__33[[#This Row],[Month]]&gt;5,RTO__33[[#This Row],[Month]]&lt;10,RTO__33[[#This Row],[Day of Week]]&lt;=5,RTO__33[[#This Row],[Hour]]&gt;=15,RTO__33[[#This Row],[Hour]]&lt;=18),"ON","OFF")</f>
        <v>OFF</v>
      </c>
      <c r="G608"/>
      <c r="H608"/>
      <c r="I608"/>
    </row>
    <row r="609" spans="1:9" x14ac:dyDescent="0.25">
      <c r="A609" s="34">
        <v>45523</v>
      </c>
      <c r="B609" s="64">
        <v>8</v>
      </c>
      <c r="C609" s="64">
        <v>1</v>
      </c>
      <c r="D609" s="64">
        <v>8</v>
      </c>
      <c r="E609" s="42">
        <v>5.9333999999999998</v>
      </c>
      <c r="F609" s="64" t="str">
        <f>IF(AND(RTO__33[[#This Row],[Month]]&gt;5,RTO__33[[#This Row],[Month]]&lt;10,RTO__33[[#This Row],[Day of Week]]&lt;=5,RTO__33[[#This Row],[Hour]]&gt;=15,RTO__33[[#This Row],[Hour]]&lt;=18),"ON","OFF")</f>
        <v>OFF</v>
      </c>
      <c r="G609"/>
      <c r="H609"/>
      <c r="I609"/>
    </row>
    <row r="610" spans="1:9" x14ac:dyDescent="0.25">
      <c r="A610" s="34">
        <v>45523</v>
      </c>
      <c r="B610" s="64">
        <v>8</v>
      </c>
      <c r="C610" s="64">
        <v>1</v>
      </c>
      <c r="D610" s="64">
        <v>9</v>
      </c>
      <c r="E610" s="42">
        <v>15.501200000000001</v>
      </c>
      <c r="F610" s="64" t="str">
        <f>IF(AND(RTO__33[[#This Row],[Month]]&gt;5,RTO__33[[#This Row],[Month]]&lt;10,RTO__33[[#This Row],[Day of Week]]&lt;=5,RTO__33[[#This Row],[Hour]]&gt;=15,RTO__33[[#This Row],[Hour]]&lt;=18),"ON","OFF")</f>
        <v>OFF</v>
      </c>
      <c r="G610"/>
      <c r="H610"/>
      <c r="I610"/>
    </row>
    <row r="611" spans="1:9" x14ac:dyDescent="0.25">
      <c r="A611" s="34">
        <v>45523</v>
      </c>
      <c r="B611" s="64">
        <v>8</v>
      </c>
      <c r="C611" s="64">
        <v>1</v>
      </c>
      <c r="D611" s="64">
        <v>10</v>
      </c>
      <c r="E611" s="42">
        <v>22.125399999999999</v>
      </c>
      <c r="F611" s="64" t="str">
        <f>IF(AND(RTO__33[[#This Row],[Month]]&gt;5,RTO__33[[#This Row],[Month]]&lt;10,RTO__33[[#This Row],[Day of Week]]&lt;=5,RTO__33[[#This Row],[Hour]]&gt;=15,RTO__33[[#This Row],[Hour]]&lt;=18),"ON","OFF")</f>
        <v>OFF</v>
      </c>
      <c r="G611"/>
      <c r="H611"/>
      <c r="I611"/>
    </row>
    <row r="612" spans="1:9" x14ac:dyDescent="0.25">
      <c r="A612" s="34">
        <v>45523</v>
      </c>
      <c r="B612" s="64">
        <v>8</v>
      </c>
      <c r="C612" s="64">
        <v>1</v>
      </c>
      <c r="D612" s="64">
        <v>11</v>
      </c>
      <c r="E612" s="42">
        <v>20.028600000000001</v>
      </c>
      <c r="F612" s="64" t="str">
        <f>IF(AND(RTO__33[[#This Row],[Month]]&gt;5,RTO__33[[#This Row],[Month]]&lt;10,RTO__33[[#This Row],[Day of Week]]&lt;=5,RTO__33[[#This Row],[Hour]]&gt;=15,RTO__33[[#This Row],[Hour]]&lt;=18),"ON","OFF")</f>
        <v>OFF</v>
      </c>
      <c r="G612"/>
      <c r="H612"/>
      <c r="I612"/>
    </row>
    <row r="613" spans="1:9" x14ac:dyDescent="0.25">
      <c r="A613" s="34">
        <v>45523</v>
      </c>
      <c r="B613" s="64">
        <v>8</v>
      </c>
      <c r="C613" s="64">
        <v>1</v>
      </c>
      <c r="D613" s="64">
        <v>12</v>
      </c>
      <c r="E613" s="42">
        <v>23.988600000000002</v>
      </c>
      <c r="F613" s="64" t="str">
        <f>IF(AND(RTO__33[[#This Row],[Month]]&gt;5,RTO__33[[#This Row],[Month]]&lt;10,RTO__33[[#This Row],[Day of Week]]&lt;=5,RTO__33[[#This Row],[Hour]]&gt;=15,RTO__33[[#This Row],[Hour]]&lt;=18),"ON","OFF")</f>
        <v>OFF</v>
      </c>
      <c r="G613"/>
      <c r="H613"/>
      <c r="I613"/>
    </row>
    <row r="614" spans="1:9" x14ac:dyDescent="0.25">
      <c r="A614" s="34">
        <v>45523</v>
      </c>
      <c r="B614" s="64">
        <v>8</v>
      </c>
      <c r="C614" s="64">
        <v>1</v>
      </c>
      <c r="D614" s="64">
        <v>13</v>
      </c>
      <c r="E614" s="42">
        <v>22.907900000000001</v>
      </c>
      <c r="F614" s="64" t="str">
        <f>IF(AND(RTO__33[[#This Row],[Month]]&gt;5,RTO__33[[#This Row],[Month]]&lt;10,RTO__33[[#This Row],[Day of Week]]&lt;=5,RTO__33[[#This Row],[Hour]]&gt;=15,RTO__33[[#This Row],[Hour]]&lt;=18),"ON","OFF")</f>
        <v>OFF</v>
      </c>
      <c r="G614"/>
      <c r="H614"/>
      <c r="I614"/>
    </row>
    <row r="615" spans="1:9" x14ac:dyDescent="0.25">
      <c r="A615" s="34">
        <v>45523</v>
      </c>
      <c r="B615" s="64">
        <v>8</v>
      </c>
      <c r="C615" s="64">
        <v>1</v>
      </c>
      <c r="D615" s="64">
        <v>14</v>
      </c>
      <c r="E615" s="42">
        <v>116.4846</v>
      </c>
      <c r="F615" s="64" t="str">
        <f>IF(AND(RTO__33[[#This Row],[Month]]&gt;5,RTO__33[[#This Row],[Month]]&lt;10,RTO__33[[#This Row],[Day of Week]]&lt;=5,RTO__33[[#This Row],[Hour]]&gt;=15,RTO__33[[#This Row],[Hour]]&lt;=18),"ON","OFF")</f>
        <v>OFF</v>
      </c>
      <c r="G615"/>
      <c r="H615"/>
      <c r="I615"/>
    </row>
    <row r="616" spans="1:9" x14ac:dyDescent="0.25">
      <c r="A616" s="34">
        <v>45523</v>
      </c>
      <c r="B616" s="64">
        <v>8</v>
      </c>
      <c r="C616" s="64">
        <v>1</v>
      </c>
      <c r="D616" s="64">
        <v>15</v>
      </c>
      <c r="E616" s="42">
        <v>31.513200000000001</v>
      </c>
      <c r="F616" s="64" t="str">
        <f>IF(AND(RTO__33[[#This Row],[Month]]&gt;5,RTO__33[[#This Row],[Month]]&lt;10,RTO__33[[#This Row],[Day of Week]]&lt;=5,RTO__33[[#This Row],[Hour]]&gt;=15,RTO__33[[#This Row],[Hour]]&lt;=18),"ON","OFF")</f>
        <v>ON</v>
      </c>
      <c r="G616"/>
      <c r="H616"/>
      <c r="I616"/>
    </row>
    <row r="617" spans="1:9" x14ac:dyDescent="0.25">
      <c r="A617" s="34">
        <v>45523</v>
      </c>
      <c r="B617" s="64">
        <v>8</v>
      </c>
      <c r="C617" s="64">
        <v>1</v>
      </c>
      <c r="D617" s="64">
        <v>16</v>
      </c>
      <c r="E617" s="42">
        <v>29.548100000000002</v>
      </c>
      <c r="F617" s="64" t="str">
        <f>IF(AND(RTO__33[[#This Row],[Month]]&gt;5,RTO__33[[#This Row],[Month]]&lt;10,RTO__33[[#This Row],[Day of Week]]&lt;=5,RTO__33[[#This Row],[Hour]]&gt;=15,RTO__33[[#This Row],[Hour]]&lt;=18),"ON","OFF")</f>
        <v>ON</v>
      </c>
      <c r="G617"/>
      <c r="H617"/>
      <c r="I617"/>
    </row>
    <row r="618" spans="1:9" x14ac:dyDescent="0.25">
      <c r="A618" s="34">
        <v>45523</v>
      </c>
      <c r="B618" s="64">
        <v>8</v>
      </c>
      <c r="C618" s="64">
        <v>1</v>
      </c>
      <c r="D618" s="64">
        <v>17</v>
      </c>
      <c r="E618" s="42">
        <v>36.071800000000003</v>
      </c>
      <c r="F618" s="64" t="str">
        <f>IF(AND(RTO__33[[#This Row],[Month]]&gt;5,RTO__33[[#This Row],[Month]]&lt;10,RTO__33[[#This Row],[Day of Week]]&lt;=5,RTO__33[[#This Row],[Hour]]&gt;=15,RTO__33[[#This Row],[Hour]]&lt;=18),"ON","OFF")</f>
        <v>ON</v>
      </c>
      <c r="G618"/>
      <c r="H618"/>
      <c r="I618"/>
    </row>
    <row r="619" spans="1:9" x14ac:dyDescent="0.25">
      <c r="A619" s="34">
        <v>45523</v>
      </c>
      <c r="B619" s="64">
        <v>8</v>
      </c>
      <c r="C619" s="64">
        <v>1</v>
      </c>
      <c r="D619" s="64">
        <v>18</v>
      </c>
      <c r="E619" s="42">
        <v>39.867199999999997</v>
      </c>
      <c r="F619" s="64" t="str">
        <f>IF(AND(RTO__33[[#This Row],[Month]]&gt;5,RTO__33[[#This Row],[Month]]&lt;10,RTO__33[[#This Row],[Day of Week]]&lt;=5,RTO__33[[#This Row],[Hour]]&gt;=15,RTO__33[[#This Row],[Hour]]&lt;=18),"ON","OFF")</f>
        <v>ON</v>
      </c>
      <c r="G619"/>
      <c r="H619"/>
      <c r="I619"/>
    </row>
    <row r="620" spans="1:9" x14ac:dyDescent="0.25">
      <c r="A620" s="34">
        <v>45523</v>
      </c>
      <c r="B620" s="64">
        <v>8</v>
      </c>
      <c r="C620" s="64">
        <v>1</v>
      </c>
      <c r="D620" s="64">
        <v>19</v>
      </c>
      <c r="E620" s="42">
        <v>115.5305</v>
      </c>
      <c r="F620" s="64" t="str">
        <f>IF(AND(RTO__33[[#This Row],[Month]]&gt;5,RTO__33[[#This Row],[Month]]&lt;10,RTO__33[[#This Row],[Day of Week]]&lt;=5,RTO__33[[#This Row],[Hour]]&gt;=15,RTO__33[[#This Row],[Hour]]&lt;=18),"ON","OFF")</f>
        <v>OFF</v>
      </c>
      <c r="G620"/>
      <c r="H620"/>
      <c r="I620"/>
    </row>
    <row r="621" spans="1:9" x14ac:dyDescent="0.25">
      <c r="A621" s="34">
        <v>45523</v>
      </c>
      <c r="B621" s="64">
        <v>8</v>
      </c>
      <c r="C621" s="64">
        <v>1</v>
      </c>
      <c r="D621" s="64">
        <v>20</v>
      </c>
      <c r="E621" s="42">
        <v>37.864699999999999</v>
      </c>
      <c r="F621" s="64" t="str">
        <f>IF(AND(RTO__33[[#This Row],[Month]]&gt;5,RTO__33[[#This Row],[Month]]&lt;10,RTO__33[[#This Row],[Day of Week]]&lt;=5,RTO__33[[#This Row],[Hour]]&gt;=15,RTO__33[[#This Row],[Hour]]&lt;=18),"ON","OFF")</f>
        <v>OFF</v>
      </c>
      <c r="G621"/>
      <c r="H621"/>
      <c r="I621"/>
    </row>
    <row r="622" spans="1:9" x14ac:dyDescent="0.25">
      <c r="A622" s="34">
        <v>45523</v>
      </c>
      <c r="B622" s="64">
        <v>8</v>
      </c>
      <c r="C622" s="64">
        <v>1</v>
      </c>
      <c r="D622" s="64">
        <v>21</v>
      </c>
      <c r="E622" s="42">
        <v>33.170999999999999</v>
      </c>
      <c r="F622" s="64" t="str">
        <f>IF(AND(RTO__33[[#This Row],[Month]]&gt;5,RTO__33[[#This Row],[Month]]&lt;10,RTO__33[[#This Row],[Day of Week]]&lt;=5,RTO__33[[#This Row],[Hour]]&gt;=15,RTO__33[[#This Row],[Hour]]&lt;=18),"ON","OFF")</f>
        <v>OFF</v>
      </c>
      <c r="G622"/>
      <c r="H622"/>
      <c r="I622"/>
    </row>
    <row r="623" spans="1:9" x14ac:dyDescent="0.25">
      <c r="A623" s="34">
        <v>45523</v>
      </c>
      <c r="B623" s="64">
        <v>8</v>
      </c>
      <c r="C623" s="64">
        <v>1</v>
      </c>
      <c r="D623" s="64">
        <v>22</v>
      </c>
      <c r="E623" s="42">
        <v>31.5062</v>
      </c>
      <c r="F623" s="64" t="str">
        <f>IF(AND(RTO__33[[#This Row],[Month]]&gt;5,RTO__33[[#This Row],[Month]]&lt;10,RTO__33[[#This Row],[Day of Week]]&lt;=5,RTO__33[[#This Row],[Hour]]&gt;=15,RTO__33[[#This Row],[Hour]]&lt;=18),"ON","OFF")</f>
        <v>OFF</v>
      </c>
      <c r="G623"/>
      <c r="H623"/>
      <c r="I623"/>
    </row>
    <row r="624" spans="1:9" x14ac:dyDescent="0.25">
      <c r="A624" s="34">
        <v>45523</v>
      </c>
      <c r="B624" s="64">
        <v>8</v>
      </c>
      <c r="C624" s="64">
        <v>1</v>
      </c>
      <c r="D624" s="64">
        <v>23</v>
      </c>
      <c r="E624" s="42">
        <v>34.275199999999998</v>
      </c>
      <c r="F624" s="64" t="str">
        <f>IF(AND(RTO__33[[#This Row],[Month]]&gt;5,RTO__33[[#This Row],[Month]]&lt;10,RTO__33[[#This Row],[Day of Week]]&lt;=5,RTO__33[[#This Row],[Hour]]&gt;=15,RTO__33[[#This Row],[Hour]]&lt;=18),"ON","OFF")</f>
        <v>OFF</v>
      </c>
      <c r="G624"/>
      <c r="H624"/>
      <c r="I624"/>
    </row>
    <row r="625" spans="1:9" x14ac:dyDescent="0.25">
      <c r="A625" s="34">
        <v>45523</v>
      </c>
      <c r="B625" s="64">
        <v>8</v>
      </c>
      <c r="C625" s="64">
        <v>1</v>
      </c>
      <c r="D625" s="64">
        <v>24</v>
      </c>
      <c r="E625" s="42">
        <v>25.351099999999999</v>
      </c>
      <c r="F625" s="64" t="str">
        <f>IF(AND(RTO__33[[#This Row],[Month]]&gt;5,RTO__33[[#This Row],[Month]]&lt;10,RTO__33[[#This Row],[Day of Week]]&lt;=5,RTO__33[[#This Row],[Hour]]&gt;=15,RTO__33[[#This Row],[Hour]]&lt;=18),"ON","OFF")</f>
        <v>OFF</v>
      </c>
      <c r="G625"/>
      <c r="H625"/>
      <c r="I625"/>
    </row>
    <row r="626" spans="1:9" x14ac:dyDescent="0.25">
      <c r="A626" s="34">
        <v>45524</v>
      </c>
      <c r="B626" s="64">
        <v>8</v>
      </c>
      <c r="C626" s="64">
        <v>2</v>
      </c>
      <c r="D626" s="64">
        <v>1</v>
      </c>
      <c r="E626" s="42">
        <v>26.872</v>
      </c>
      <c r="F626" s="64" t="str">
        <f>IF(AND(RTO__33[[#This Row],[Month]]&gt;5,RTO__33[[#This Row],[Month]]&lt;10,RTO__33[[#This Row],[Day of Week]]&lt;=5,RTO__33[[#This Row],[Hour]]&gt;=15,RTO__33[[#This Row],[Hour]]&lt;=18),"ON","OFF")</f>
        <v>OFF</v>
      </c>
      <c r="G626"/>
      <c r="H626"/>
      <c r="I626"/>
    </row>
    <row r="627" spans="1:9" x14ac:dyDescent="0.25">
      <c r="A627" s="34">
        <v>45524</v>
      </c>
      <c r="B627" s="64">
        <v>8</v>
      </c>
      <c r="C627" s="64">
        <v>2</v>
      </c>
      <c r="D627" s="64">
        <v>2</v>
      </c>
      <c r="E627" s="42">
        <v>23.800999999999998</v>
      </c>
      <c r="F627" s="64" t="str">
        <f>IF(AND(RTO__33[[#This Row],[Month]]&gt;5,RTO__33[[#This Row],[Month]]&lt;10,RTO__33[[#This Row],[Day of Week]]&lt;=5,RTO__33[[#This Row],[Hour]]&gt;=15,RTO__33[[#This Row],[Hour]]&lt;=18),"ON","OFF")</f>
        <v>OFF</v>
      </c>
      <c r="G627"/>
      <c r="H627"/>
      <c r="I627"/>
    </row>
    <row r="628" spans="1:9" x14ac:dyDescent="0.25">
      <c r="A628" s="34">
        <v>45524</v>
      </c>
      <c r="B628" s="64">
        <v>8</v>
      </c>
      <c r="C628" s="64">
        <v>2</v>
      </c>
      <c r="D628" s="64">
        <v>3</v>
      </c>
      <c r="E628" s="42">
        <v>12.988200000000001</v>
      </c>
      <c r="F628" s="64" t="str">
        <f>IF(AND(RTO__33[[#This Row],[Month]]&gt;5,RTO__33[[#This Row],[Month]]&lt;10,RTO__33[[#This Row],[Day of Week]]&lt;=5,RTO__33[[#This Row],[Hour]]&gt;=15,RTO__33[[#This Row],[Hour]]&lt;=18),"ON","OFF")</f>
        <v>OFF</v>
      </c>
      <c r="G628"/>
      <c r="H628"/>
      <c r="I628"/>
    </row>
    <row r="629" spans="1:9" x14ac:dyDescent="0.25">
      <c r="A629" s="34">
        <v>45524</v>
      </c>
      <c r="B629" s="64">
        <v>8</v>
      </c>
      <c r="C629" s="64">
        <v>2</v>
      </c>
      <c r="D629" s="64">
        <v>4</v>
      </c>
      <c r="E629" s="42">
        <v>22.956</v>
      </c>
      <c r="F629" s="64" t="str">
        <f>IF(AND(RTO__33[[#This Row],[Month]]&gt;5,RTO__33[[#This Row],[Month]]&lt;10,RTO__33[[#This Row],[Day of Week]]&lt;=5,RTO__33[[#This Row],[Hour]]&gt;=15,RTO__33[[#This Row],[Hour]]&lt;=18),"ON","OFF")</f>
        <v>OFF</v>
      </c>
      <c r="G629"/>
      <c r="H629"/>
      <c r="I629"/>
    </row>
    <row r="630" spans="1:9" x14ac:dyDescent="0.25">
      <c r="A630" s="34">
        <v>45524</v>
      </c>
      <c r="B630" s="64">
        <v>8</v>
      </c>
      <c r="C630" s="64">
        <v>2</v>
      </c>
      <c r="D630" s="64">
        <v>5</v>
      </c>
      <c r="E630" s="42">
        <v>24.3765</v>
      </c>
      <c r="F630" s="64" t="str">
        <f>IF(AND(RTO__33[[#This Row],[Month]]&gt;5,RTO__33[[#This Row],[Month]]&lt;10,RTO__33[[#This Row],[Day of Week]]&lt;=5,RTO__33[[#This Row],[Hour]]&gt;=15,RTO__33[[#This Row],[Hour]]&lt;=18),"ON","OFF")</f>
        <v>OFF</v>
      </c>
      <c r="G630"/>
      <c r="H630"/>
      <c r="I630"/>
    </row>
    <row r="631" spans="1:9" x14ac:dyDescent="0.25">
      <c r="A631" s="34">
        <v>45524</v>
      </c>
      <c r="B631" s="64">
        <v>8</v>
      </c>
      <c r="C631" s="64">
        <v>2</v>
      </c>
      <c r="D631" s="64">
        <v>6</v>
      </c>
      <c r="E631" s="42">
        <v>29.736899999999999</v>
      </c>
      <c r="F631" s="64" t="str">
        <f>IF(AND(RTO__33[[#This Row],[Month]]&gt;5,RTO__33[[#This Row],[Month]]&lt;10,RTO__33[[#This Row],[Day of Week]]&lt;=5,RTO__33[[#This Row],[Hour]]&gt;=15,RTO__33[[#This Row],[Hour]]&lt;=18),"ON","OFF")</f>
        <v>OFF</v>
      </c>
      <c r="G631"/>
      <c r="H631"/>
      <c r="I631"/>
    </row>
    <row r="632" spans="1:9" x14ac:dyDescent="0.25">
      <c r="A632" s="34">
        <v>45524</v>
      </c>
      <c r="B632" s="64">
        <v>8</v>
      </c>
      <c r="C632" s="64">
        <v>2</v>
      </c>
      <c r="D632" s="64">
        <v>7</v>
      </c>
      <c r="E632" s="42">
        <v>15.4758</v>
      </c>
      <c r="F632" s="64" t="str">
        <f>IF(AND(RTO__33[[#This Row],[Month]]&gt;5,RTO__33[[#This Row],[Month]]&lt;10,RTO__33[[#This Row],[Day of Week]]&lt;=5,RTO__33[[#This Row],[Hour]]&gt;=15,RTO__33[[#This Row],[Hour]]&lt;=18),"ON","OFF")</f>
        <v>OFF</v>
      </c>
      <c r="G632"/>
      <c r="H632"/>
      <c r="I632"/>
    </row>
    <row r="633" spans="1:9" x14ac:dyDescent="0.25">
      <c r="A633" s="34">
        <v>45524</v>
      </c>
      <c r="B633" s="64">
        <v>8</v>
      </c>
      <c r="C633" s="64">
        <v>2</v>
      </c>
      <c r="D633" s="64">
        <v>8</v>
      </c>
      <c r="E633" s="42">
        <v>5.3383000000000003</v>
      </c>
      <c r="F633" s="64" t="str">
        <f>IF(AND(RTO__33[[#This Row],[Month]]&gt;5,RTO__33[[#This Row],[Month]]&lt;10,RTO__33[[#This Row],[Day of Week]]&lt;=5,RTO__33[[#This Row],[Hour]]&gt;=15,RTO__33[[#This Row],[Hour]]&lt;=18),"ON","OFF")</f>
        <v>OFF</v>
      </c>
      <c r="G633"/>
      <c r="H633"/>
      <c r="I633"/>
    </row>
    <row r="634" spans="1:9" x14ac:dyDescent="0.25">
      <c r="A634" s="34">
        <v>45524</v>
      </c>
      <c r="B634" s="64">
        <v>8</v>
      </c>
      <c r="C634" s="64">
        <v>2</v>
      </c>
      <c r="D634" s="64">
        <v>9</v>
      </c>
      <c r="E634" s="42">
        <v>12.381600000000001</v>
      </c>
      <c r="F634" s="64" t="str">
        <f>IF(AND(RTO__33[[#This Row],[Month]]&gt;5,RTO__33[[#This Row],[Month]]&lt;10,RTO__33[[#This Row],[Day of Week]]&lt;=5,RTO__33[[#This Row],[Hour]]&gt;=15,RTO__33[[#This Row],[Hour]]&lt;=18),"ON","OFF")</f>
        <v>OFF</v>
      </c>
      <c r="G634"/>
      <c r="H634"/>
      <c r="I634"/>
    </row>
    <row r="635" spans="1:9" x14ac:dyDescent="0.25">
      <c r="A635" s="34">
        <v>45524</v>
      </c>
      <c r="B635" s="64">
        <v>8</v>
      </c>
      <c r="C635" s="64">
        <v>2</v>
      </c>
      <c r="D635" s="64">
        <v>10</v>
      </c>
      <c r="E635" s="42">
        <v>17.372399999999999</v>
      </c>
      <c r="F635" s="64" t="str">
        <f>IF(AND(RTO__33[[#This Row],[Month]]&gt;5,RTO__33[[#This Row],[Month]]&lt;10,RTO__33[[#This Row],[Day of Week]]&lt;=5,RTO__33[[#This Row],[Hour]]&gt;=15,RTO__33[[#This Row],[Hour]]&lt;=18),"ON","OFF")</f>
        <v>OFF</v>
      </c>
      <c r="G635"/>
      <c r="H635"/>
      <c r="I635"/>
    </row>
    <row r="636" spans="1:9" x14ac:dyDescent="0.25">
      <c r="A636" s="34">
        <v>45524</v>
      </c>
      <c r="B636" s="64">
        <v>8</v>
      </c>
      <c r="C636" s="64">
        <v>2</v>
      </c>
      <c r="D636" s="64">
        <v>11</v>
      </c>
      <c r="E636" s="42">
        <v>19.264500000000002</v>
      </c>
      <c r="F636" s="64" t="str">
        <f>IF(AND(RTO__33[[#This Row],[Month]]&gt;5,RTO__33[[#This Row],[Month]]&lt;10,RTO__33[[#This Row],[Day of Week]]&lt;=5,RTO__33[[#This Row],[Hour]]&gt;=15,RTO__33[[#This Row],[Hour]]&lt;=18),"ON","OFF")</f>
        <v>OFF</v>
      </c>
      <c r="G636"/>
      <c r="H636"/>
      <c r="I636"/>
    </row>
    <row r="637" spans="1:9" x14ac:dyDescent="0.25">
      <c r="A637" s="34">
        <v>45524</v>
      </c>
      <c r="B637" s="64">
        <v>8</v>
      </c>
      <c r="C637" s="64">
        <v>2</v>
      </c>
      <c r="D637" s="64">
        <v>12</v>
      </c>
      <c r="E637" s="42">
        <v>22.4298</v>
      </c>
      <c r="F637" s="64" t="str">
        <f>IF(AND(RTO__33[[#This Row],[Month]]&gt;5,RTO__33[[#This Row],[Month]]&lt;10,RTO__33[[#This Row],[Day of Week]]&lt;=5,RTO__33[[#This Row],[Hour]]&gt;=15,RTO__33[[#This Row],[Hour]]&lt;=18),"ON","OFF")</f>
        <v>OFF</v>
      </c>
      <c r="G637"/>
      <c r="H637"/>
      <c r="I637"/>
    </row>
    <row r="638" spans="1:9" x14ac:dyDescent="0.25">
      <c r="A638" s="34">
        <v>45524</v>
      </c>
      <c r="B638" s="64">
        <v>8</v>
      </c>
      <c r="C638" s="64">
        <v>2</v>
      </c>
      <c r="D638" s="64">
        <v>13</v>
      </c>
      <c r="E638" s="42">
        <v>25.343</v>
      </c>
      <c r="F638" s="64" t="str">
        <f>IF(AND(RTO__33[[#This Row],[Month]]&gt;5,RTO__33[[#This Row],[Month]]&lt;10,RTO__33[[#This Row],[Day of Week]]&lt;=5,RTO__33[[#This Row],[Hour]]&gt;=15,RTO__33[[#This Row],[Hour]]&lt;=18),"ON","OFF")</f>
        <v>OFF</v>
      </c>
      <c r="G638"/>
      <c r="H638"/>
      <c r="I638"/>
    </row>
    <row r="639" spans="1:9" x14ac:dyDescent="0.25">
      <c r="A639" s="34">
        <v>45524</v>
      </c>
      <c r="B639" s="64">
        <v>8</v>
      </c>
      <c r="C639" s="64">
        <v>2</v>
      </c>
      <c r="D639" s="64">
        <v>14</v>
      </c>
      <c r="E639" s="42">
        <v>31.289200000000001</v>
      </c>
      <c r="F639" s="64" t="str">
        <f>IF(AND(RTO__33[[#This Row],[Month]]&gt;5,RTO__33[[#This Row],[Month]]&lt;10,RTO__33[[#This Row],[Day of Week]]&lt;=5,RTO__33[[#This Row],[Hour]]&gt;=15,RTO__33[[#This Row],[Hour]]&lt;=18),"ON","OFF")</f>
        <v>OFF</v>
      </c>
      <c r="G639"/>
      <c r="H639"/>
      <c r="I639"/>
    </row>
    <row r="640" spans="1:9" x14ac:dyDescent="0.25">
      <c r="A640" s="34">
        <v>45524</v>
      </c>
      <c r="B640" s="64">
        <v>8</v>
      </c>
      <c r="C640" s="64">
        <v>2</v>
      </c>
      <c r="D640" s="64">
        <v>15</v>
      </c>
      <c r="E640" s="42">
        <v>35.181199999999997</v>
      </c>
      <c r="F640" s="64" t="str">
        <f>IF(AND(RTO__33[[#This Row],[Month]]&gt;5,RTO__33[[#This Row],[Month]]&lt;10,RTO__33[[#This Row],[Day of Week]]&lt;=5,RTO__33[[#This Row],[Hour]]&gt;=15,RTO__33[[#This Row],[Hour]]&lt;=18),"ON","OFF")</f>
        <v>ON</v>
      </c>
      <c r="G640"/>
      <c r="H640"/>
      <c r="I640"/>
    </row>
    <row r="641" spans="1:9" x14ac:dyDescent="0.25">
      <c r="A641" s="34">
        <v>45524</v>
      </c>
      <c r="B641" s="64">
        <v>8</v>
      </c>
      <c r="C641" s="64">
        <v>2</v>
      </c>
      <c r="D641" s="64">
        <v>16</v>
      </c>
      <c r="E641" s="42">
        <v>45.000500000000002</v>
      </c>
      <c r="F641" s="64" t="str">
        <f>IF(AND(RTO__33[[#This Row],[Month]]&gt;5,RTO__33[[#This Row],[Month]]&lt;10,RTO__33[[#This Row],[Day of Week]]&lt;=5,RTO__33[[#This Row],[Hour]]&gt;=15,RTO__33[[#This Row],[Hour]]&lt;=18),"ON","OFF")</f>
        <v>ON</v>
      </c>
      <c r="G641"/>
      <c r="H641"/>
      <c r="I641"/>
    </row>
    <row r="642" spans="1:9" x14ac:dyDescent="0.25">
      <c r="A642" s="34">
        <v>45524</v>
      </c>
      <c r="B642" s="64">
        <v>8</v>
      </c>
      <c r="C642" s="64">
        <v>2</v>
      </c>
      <c r="D642" s="64">
        <v>17</v>
      </c>
      <c r="E642" s="42">
        <v>48.886800000000001</v>
      </c>
      <c r="F642" s="64" t="str">
        <f>IF(AND(RTO__33[[#This Row],[Month]]&gt;5,RTO__33[[#This Row],[Month]]&lt;10,RTO__33[[#This Row],[Day of Week]]&lt;=5,RTO__33[[#This Row],[Hour]]&gt;=15,RTO__33[[#This Row],[Hour]]&lt;=18),"ON","OFF")</f>
        <v>ON</v>
      </c>
      <c r="G642"/>
      <c r="H642"/>
      <c r="I642"/>
    </row>
    <row r="643" spans="1:9" x14ac:dyDescent="0.25">
      <c r="A643" s="34">
        <v>45524</v>
      </c>
      <c r="B643" s="64">
        <v>8</v>
      </c>
      <c r="C643" s="64">
        <v>2</v>
      </c>
      <c r="D643" s="64">
        <v>18</v>
      </c>
      <c r="E643" s="42">
        <v>59.1995</v>
      </c>
      <c r="F643" s="64" t="str">
        <f>IF(AND(RTO__33[[#This Row],[Month]]&gt;5,RTO__33[[#This Row],[Month]]&lt;10,RTO__33[[#This Row],[Day of Week]]&lt;=5,RTO__33[[#This Row],[Hour]]&gt;=15,RTO__33[[#This Row],[Hour]]&lt;=18),"ON","OFF")</f>
        <v>ON</v>
      </c>
      <c r="G643"/>
      <c r="H643"/>
      <c r="I643"/>
    </row>
    <row r="644" spans="1:9" x14ac:dyDescent="0.25">
      <c r="A644" s="34">
        <v>45524</v>
      </c>
      <c r="B644" s="64">
        <v>8</v>
      </c>
      <c r="C644" s="64">
        <v>2</v>
      </c>
      <c r="D644" s="64">
        <v>19</v>
      </c>
      <c r="E644" s="42">
        <v>186.93510000000001</v>
      </c>
      <c r="F644" s="64" t="str">
        <f>IF(AND(RTO__33[[#This Row],[Month]]&gt;5,RTO__33[[#This Row],[Month]]&lt;10,RTO__33[[#This Row],[Day of Week]]&lt;=5,RTO__33[[#This Row],[Hour]]&gt;=15,RTO__33[[#This Row],[Hour]]&lt;=18),"ON","OFF")</f>
        <v>OFF</v>
      </c>
      <c r="G644"/>
      <c r="H644"/>
      <c r="I644"/>
    </row>
    <row r="645" spans="1:9" x14ac:dyDescent="0.25">
      <c r="A645" s="34">
        <v>45524</v>
      </c>
      <c r="B645" s="64">
        <v>8</v>
      </c>
      <c r="C645" s="64">
        <v>2</v>
      </c>
      <c r="D645" s="64">
        <v>20</v>
      </c>
      <c r="E645" s="42">
        <v>57.3474</v>
      </c>
      <c r="F645" s="64" t="str">
        <f>IF(AND(RTO__33[[#This Row],[Month]]&gt;5,RTO__33[[#This Row],[Month]]&lt;10,RTO__33[[#This Row],[Day of Week]]&lt;=5,RTO__33[[#This Row],[Hour]]&gt;=15,RTO__33[[#This Row],[Hour]]&lt;=18),"ON","OFF")</f>
        <v>OFF</v>
      </c>
      <c r="G645"/>
      <c r="H645"/>
      <c r="I645"/>
    </row>
    <row r="646" spans="1:9" x14ac:dyDescent="0.25">
      <c r="A646" s="34">
        <v>45524</v>
      </c>
      <c r="B646" s="64">
        <v>8</v>
      </c>
      <c r="C646" s="64">
        <v>2</v>
      </c>
      <c r="D646" s="64">
        <v>21</v>
      </c>
      <c r="E646" s="42">
        <v>45.6252</v>
      </c>
      <c r="F646" s="64" t="str">
        <f>IF(AND(RTO__33[[#This Row],[Month]]&gt;5,RTO__33[[#This Row],[Month]]&lt;10,RTO__33[[#This Row],[Day of Week]]&lt;=5,RTO__33[[#This Row],[Hour]]&gt;=15,RTO__33[[#This Row],[Hour]]&lt;=18),"ON","OFF")</f>
        <v>OFF</v>
      </c>
      <c r="G646"/>
      <c r="H646"/>
      <c r="I646"/>
    </row>
    <row r="647" spans="1:9" x14ac:dyDescent="0.25">
      <c r="A647" s="34">
        <v>45524</v>
      </c>
      <c r="B647" s="64">
        <v>8</v>
      </c>
      <c r="C647" s="64">
        <v>2</v>
      </c>
      <c r="D647" s="64">
        <v>22</v>
      </c>
      <c r="E647" s="42">
        <v>33.813099999999999</v>
      </c>
      <c r="F647" s="64" t="str">
        <f>IF(AND(RTO__33[[#This Row],[Month]]&gt;5,RTO__33[[#This Row],[Month]]&lt;10,RTO__33[[#This Row],[Day of Week]]&lt;=5,RTO__33[[#This Row],[Hour]]&gt;=15,RTO__33[[#This Row],[Hour]]&lt;=18),"ON","OFF")</f>
        <v>OFF</v>
      </c>
      <c r="G647"/>
      <c r="H647"/>
      <c r="I647"/>
    </row>
    <row r="648" spans="1:9" x14ac:dyDescent="0.25">
      <c r="A648" s="34">
        <v>45524</v>
      </c>
      <c r="B648" s="64">
        <v>8</v>
      </c>
      <c r="C648" s="64">
        <v>2</v>
      </c>
      <c r="D648" s="64">
        <v>23</v>
      </c>
      <c r="E648" s="42">
        <v>33.157400000000003</v>
      </c>
      <c r="F648" s="64" t="str">
        <f>IF(AND(RTO__33[[#This Row],[Month]]&gt;5,RTO__33[[#This Row],[Month]]&lt;10,RTO__33[[#This Row],[Day of Week]]&lt;=5,RTO__33[[#This Row],[Hour]]&gt;=15,RTO__33[[#This Row],[Hour]]&lt;=18),"ON","OFF")</f>
        <v>OFF</v>
      </c>
      <c r="G648"/>
      <c r="H648"/>
      <c r="I648"/>
    </row>
    <row r="649" spans="1:9" x14ac:dyDescent="0.25">
      <c r="A649" s="34">
        <v>45524</v>
      </c>
      <c r="B649" s="64">
        <v>8</v>
      </c>
      <c r="C649" s="64">
        <v>2</v>
      </c>
      <c r="D649" s="64">
        <v>24</v>
      </c>
      <c r="E649" s="42">
        <v>26.942900000000002</v>
      </c>
      <c r="F649" s="64" t="str">
        <f>IF(AND(RTO__33[[#This Row],[Month]]&gt;5,RTO__33[[#This Row],[Month]]&lt;10,RTO__33[[#This Row],[Day of Week]]&lt;=5,RTO__33[[#This Row],[Hour]]&gt;=15,RTO__33[[#This Row],[Hour]]&lt;=18),"ON","OFF")</f>
        <v>OFF</v>
      </c>
      <c r="G649"/>
      <c r="H649"/>
      <c r="I649"/>
    </row>
    <row r="650" spans="1:9" x14ac:dyDescent="0.25">
      <c r="A650" s="34">
        <v>45525</v>
      </c>
      <c r="B650" s="64">
        <v>8</v>
      </c>
      <c r="C650" s="64">
        <v>3</v>
      </c>
      <c r="D650" s="64">
        <v>1</v>
      </c>
      <c r="E650" s="42">
        <v>25.7408</v>
      </c>
      <c r="F650" s="64" t="str">
        <f>IF(AND(RTO__33[[#This Row],[Month]]&gt;5,RTO__33[[#This Row],[Month]]&lt;10,RTO__33[[#This Row],[Day of Week]]&lt;=5,RTO__33[[#This Row],[Hour]]&gt;=15,RTO__33[[#This Row],[Hour]]&lt;=18),"ON","OFF")</f>
        <v>OFF</v>
      </c>
      <c r="G650"/>
      <c r="H650"/>
      <c r="I650"/>
    </row>
    <row r="651" spans="1:9" x14ac:dyDescent="0.25">
      <c r="A651" s="34">
        <v>45525</v>
      </c>
      <c r="B651" s="64">
        <v>8</v>
      </c>
      <c r="C651" s="64">
        <v>3</v>
      </c>
      <c r="D651" s="64">
        <v>2</v>
      </c>
      <c r="E651" s="42">
        <v>25.4635</v>
      </c>
      <c r="F651" s="64" t="str">
        <f>IF(AND(RTO__33[[#This Row],[Month]]&gt;5,RTO__33[[#This Row],[Month]]&lt;10,RTO__33[[#This Row],[Day of Week]]&lt;=5,RTO__33[[#This Row],[Hour]]&gt;=15,RTO__33[[#This Row],[Hour]]&lt;=18),"ON","OFF")</f>
        <v>OFF</v>
      </c>
      <c r="G651"/>
      <c r="H651"/>
      <c r="I651"/>
    </row>
    <row r="652" spans="1:9" x14ac:dyDescent="0.25">
      <c r="A652" s="34">
        <v>45525</v>
      </c>
      <c r="B652" s="64">
        <v>8</v>
      </c>
      <c r="C652" s="64">
        <v>3</v>
      </c>
      <c r="D652" s="64">
        <v>3</v>
      </c>
      <c r="E652" s="42">
        <v>14.861599999999999</v>
      </c>
      <c r="F652" s="64" t="str">
        <f>IF(AND(RTO__33[[#This Row],[Month]]&gt;5,RTO__33[[#This Row],[Month]]&lt;10,RTO__33[[#This Row],[Day of Week]]&lt;=5,RTO__33[[#This Row],[Hour]]&gt;=15,RTO__33[[#This Row],[Hour]]&lt;=18),"ON","OFF")</f>
        <v>OFF</v>
      </c>
      <c r="G652"/>
      <c r="H652"/>
      <c r="I652"/>
    </row>
    <row r="653" spans="1:9" x14ac:dyDescent="0.25">
      <c r="A653" s="34">
        <v>45525</v>
      </c>
      <c r="B653" s="64">
        <v>8</v>
      </c>
      <c r="C653" s="64">
        <v>3</v>
      </c>
      <c r="D653" s="64">
        <v>4</v>
      </c>
      <c r="E653" s="42">
        <v>11.314299999999999</v>
      </c>
      <c r="F653" s="64" t="str">
        <f>IF(AND(RTO__33[[#This Row],[Month]]&gt;5,RTO__33[[#This Row],[Month]]&lt;10,RTO__33[[#This Row],[Day of Week]]&lt;=5,RTO__33[[#This Row],[Hour]]&gt;=15,RTO__33[[#This Row],[Hour]]&lt;=18),"ON","OFF")</f>
        <v>OFF</v>
      </c>
      <c r="G653"/>
      <c r="H653"/>
      <c r="I653"/>
    </row>
    <row r="654" spans="1:9" x14ac:dyDescent="0.25">
      <c r="A654" s="34">
        <v>45525</v>
      </c>
      <c r="B654" s="64">
        <v>8</v>
      </c>
      <c r="C654" s="64">
        <v>3</v>
      </c>
      <c r="D654" s="64">
        <v>5</v>
      </c>
      <c r="E654" s="42">
        <v>16.3308</v>
      </c>
      <c r="F654" s="64" t="str">
        <f>IF(AND(RTO__33[[#This Row],[Month]]&gt;5,RTO__33[[#This Row],[Month]]&lt;10,RTO__33[[#This Row],[Day of Week]]&lt;=5,RTO__33[[#This Row],[Hour]]&gt;=15,RTO__33[[#This Row],[Hour]]&lt;=18),"ON","OFF")</f>
        <v>OFF</v>
      </c>
      <c r="G654"/>
      <c r="H654"/>
      <c r="I654"/>
    </row>
    <row r="655" spans="1:9" x14ac:dyDescent="0.25">
      <c r="A655" s="34">
        <v>45525</v>
      </c>
      <c r="B655" s="64">
        <v>8</v>
      </c>
      <c r="C655" s="64">
        <v>3</v>
      </c>
      <c r="D655" s="64">
        <v>6</v>
      </c>
      <c r="E655" s="42">
        <v>30.682200000000002</v>
      </c>
      <c r="F655" s="64" t="str">
        <f>IF(AND(RTO__33[[#This Row],[Month]]&gt;5,RTO__33[[#This Row],[Month]]&lt;10,RTO__33[[#This Row],[Day of Week]]&lt;=5,RTO__33[[#This Row],[Hour]]&gt;=15,RTO__33[[#This Row],[Hour]]&lt;=18),"ON","OFF")</f>
        <v>OFF</v>
      </c>
      <c r="G655"/>
      <c r="H655"/>
      <c r="I655"/>
    </row>
    <row r="656" spans="1:9" x14ac:dyDescent="0.25">
      <c r="A656" s="34">
        <v>45525</v>
      </c>
      <c r="B656" s="64">
        <v>8</v>
      </c>
      <c r="C656" s="64">
        <v>3</v>
      </c>
      <c r="D656" s="64">
        <v>7</v>
      </c>
      <c r="E656" s="42">
        <v>9.5718999999999994</v>
      </c>
      <c r="F656" s="64" t="str">
        <f>IF(AND(RTO__33[[#This Row],[Month]]&gt;5,RTO__33[[#This Row],[Month]]&lt;10,RTO__33[[#This Row],[Day of Week]]&lt;=5,RTO__33[[#This Row],[Hour]]&gt;=15,RTO__33[[#This Row],[Hour]]&lt;=18),"ON","OFF")</f>
        <v>OFF</v>
      </c>
      <c r="G656"/>
      <c r="H656"/>
      <c r="I656"/>
    </row>
    <row r="657" spans="1:9" x14ac:dyDescent="0.25">
      <c r="A657" s="34">
        <v>45525</v>
      </c>
      <c r="B657" s="64">
        <v>8</v>
      </c>
      <c r="C657" s="64">
        <v>3</v>
      </c>
      <c r="D657" s="64">
        <v>8</v>
      </c>
      <c r="E657" s="42">
        <v>9.5439000000000007</v>
      </c>
      <c r="F657" s="64" t="str">
        <f>IF(AND(RTO__33[[#This Row],[Month]]&gt;5,RTO__33[[#This Row],[Month]]&lt;10,RTO__33[[#This Row],[Day of Week]]&lt;=5,RTO__33[[#This Row],[Hour]]&gt;=15,RTO__33[[#This Row],[Hour]]&lt;=18),"ON","OFF")</f>
        <v>OFF</v>
      </c>
      <c r="G657"/>
      <c r="H657"/>
      <c r="I657"/>
    </row>
    <row r="658" spans="1:9" x14ac:dyDescent="0.25">
      <c r="A658" s="34">
        <v>45525</v>
      </c>
      <c r="B658" s="64">
        <v>8</v>
      </c>
      <c r="C658" s="64">
        <v>3</v>
      </c>
      <c r="D658" s="64">
        <v>9</v>
      </c>
      <c r="E658" s="42">
        <v>14.580299999999999</v>
      </c>
      <c r="F658" s="64" t="str">
        <f>IF(AND(RTO__33[[#This Row],[Month]]&gt;5,RTO__33[[#This Row],[Month]]&lt;10,RTO__33[[#This Row],[Day of Week]]&lt;=5,RTO__33[[#This Row],[Hour]]&gt;=15,RTO__33[[#This Row],[Hour]]&lt;=18),"ON","OFF")</f>
        <v>OFF</v>
      </c>
      <c r="G658"/>
      <c r="H658"/>
      <c r="I658"/>
    </row>
    <row r="659" spans="1:9" x14ac:dyDescent="0.25">
      <c r="A659" s="34">
        <v>45525</v>
      </c>
      <c r="B659" s="64">
        <v>8</v>
      </c>
      <c r="C659" s="64">
        <v>3</v>
      </c>
      <c r="D659" s="64">
        <v>10</v>
      </c>
      <c r="E659" s="42">
        <v>19.8186</v>
      </c>
      <c r="F659" s="64" t="str">
        <f>IF(AND(RTO__33[[#This Row],[Month]]&gt;5,RTO__33[[#This Row],[Month]]&lt;10,RTO__33[[#This Row],[Day of Week]]&lt;=5,RTO__33[[#This Row],[Hour]]&gt;=15,RTO__33[[#This Row],[Hour]]&lt;=18),"ON","OFF")</f>
        <v>OFF</v>
      </c>
      <c r="G659"/>
      <c r="H659"/>
      <c r="I659"/>
    </row>
    <row r="660" spans="1:9" x14ac:dyDescent="0.25">
      <c r="A660" s="34">
        <v>45525</v>
      </c>
      <c r="B660" s="64">
        <v>8</v>
      </c>
      <c r="C660" s="64">
        <v>3</v>
      </c>
      <c r="D660" s="64">
        <v>11</v>
      </c>
      <c r="E660" s="42">
        <v>26.642800000000001</v>
      </c>
      <c r="F660" s="64" t="str">
        <f>IF(AND(RTO__33[[#This Row],[Month]]&gt;5,RTO__33[[#This Row],[Month]]&lt;10,RTO__33[[#This Row],[Day of Week]]&lt;=5,RTO__33[[#This Row],[Hour]]&gt;=15,RTO__33[[#This Row],[Hour]]&lt;=18),"ON","OFF")</f>
        <v>OFF</v>
      </c>
      <c r="G660"/>
      <c r="H660"/>
      <c r="I660"/>
    </row>
    <row r="661" spans="1:9" x14ac:dyDescent="0.25">
      <c r="A661" s="34">
        <v>45525</v>
      </c>
      <c r="B661" s="64">
        <v>8</v>
      </c>
      <c r="C661" s="64">
        <v>3</v>
      </c>
      <c r="D661" s="64">
        <v>12</v>
      </c>
      <c r="E661" s="42">
        <v>29.483599999999999</v>
      </c>
      <c r="F661" s="64" t="str">
        <f>IF(AND(RTO__33[[#This Row],[Month]]&gt;5,RTO__33[[#This Row],[Month]]&lt;10,RTO__33[[#This Row],[Day of Week]]&lt;=5,RTO__33[[#This Row],[Hour]]&gt;=15,RTO__33[[#This Row],[Hour]]&lt;=18),"ON","OFF")</f>
        <v>OFF</v>
      </c>
      <c r="G661"/>
      <c r="H661"/>
      <c r="I661"/>
    </row>
    <row r="662" spans="1:9" x14ac:dyDescent="0.25">
      <c r="A662" s="34">
        <v>45525</v>
      </c>
      <c r="B662" s="64">
        <v>8</v>
      </c>
      <c r="C662" s="64">
        <v>3</v>
      </c>
      <c r="D662" s="64">
        <v>13</v>
      </c>
      <c r="E662" s="42">
        <v>28.185400000000001</v>
      </c>
      <c r="F662" s="64" t="str">
        <f>IF(AND(RTO__33[[#This Row],[Month]]&gt;5,RTO__33[[#This Row],[Month]]&lt;10,RTO__33[[#This Row],[Day of Week]]&lt;=5,RTO__33[[#This Row],[Hour]]&gt;=15,RTO__33[[#This Row],[Hour]]&lt;=18),"ON","OFF")</f>
        <v>OFF</v>
      </c>
      <c r="G662"/>
      <c r="H662"/>
      <c r="I662"/>
    </row>
    <row r="663" spans="1:9" x14ac:dyDescent="0.25">
      <c r="A663" s="34">
        <v>45525</v>
      </c>
      <c r="B663" s="64">
        <v>8</v>
      </c>
      <c r="C663" s="64">
        <v>3</v>
      </c>
      <c r="D663" s="64">
        <v>14</v>
      </c>
      <c r="E663" s="42">
        <v>31.0443</v>
      </c>
      <c r="F663" s="64" t="str">
        <f>IF(AND(RTO__33[[#This Row],[Month]]&gt;5,RTO__33[[#This Row],[Month]]&lt;10,RTO__33[[#This Row],[Day of Week]]&lt;=5,RTO__33[[#This Row],[Hour]]&gt;=15,RTO__33[[#This Row],[Hour]]&lt;=18),"ON","OFF")</f>
        <v>OFF</v>
      </c>
      <c r="G663"/>
      <c r="H663"/>
      <c r="I663"/>
    </row>
    <row r="664" spans="1:9" x14ac:dyDescent="0.25">
      <c r="A664" s="34">
        <v>45525</v>
      </c>
      <c r="B664" s="64">
        <v>8</v>
      </c>
      <c r="C664" s="64">
        <v>3</v>
      </c>
      <c r="D664" s="64">
        <v>15</v>
      </c>
      <c r="E664" s="42">
        <v>31.010200000000001</v>
      </c>
      <c r="F664" s="64" t="str">
        <f>IF(AND(RTO__33[[#This Row],[Month]]&gt;5,RTO__33[[#This Row],[Month]]&lt;10,RTO__33[[#This Row],[Day of Week]]&lt;=5,RTO__33[[#This Row],[Hour]]&gt;=15,RTO__33[[#This Row],[Hour]]&lt;=18),"ON","OFF")</f>
        <v>ON</v>
      </c>
      <c r="G664"/>
      <c r="H664"/>
      <c r="I664"/>
    </row>
    <row r="665" spans="1:9" x14ac:dyDescent="0.25">
      <c r="A665" s="34">
        <v>45525</v>
      </c>
      <c r="B665" s="64">
        <v>8</v>
      </c>
      <c r="C665" s="64">
        <v>3</v>
      </c>
      <c r="D665" s="64">
        <v>16</v>
      </c>
      <c r="E665" s="42">
        <v>50.197800000000001</v>
      </c>
      <c r="F665" s="64" t="str">
        <f>IF(AND(RTO__33[[#This Row],[Month]]&gt;5,RTO__33[[#This Row],[Month]]&lt;10,RTO__33[[#This Row],[Day of Week]]&lt;=5,RTO__33[[#This Row],[Hour]]&gt;=15,RTO__33[[#This Row],[Hour]]&lt;=18),"ON","OFF")</f>
        <v>ON</v>
      </c>
      <c r="G665"/>
      <c r="H665"/>
      <c r="I665"/>
    </row>
    <row r="666" spans="1:9" x14ac:dyDescent="0.25">
      <c r="A666" s="34">
        <v>45525</v>
      </c>
      <c r="B666" s="64">
        <v>8</v>
      </c>
      <c r="C666" s="64">
        <v>3</v>
      </c>
      <c r="D666" s="64">
        <v>17</v>
      </c>
      <c r="E666" s="42">
        <v>26.194700000000001</v>
      </c>
      <c r="F666" s="64" t="str">
        <f>IF(AND(RTO__33[[#This Row],[Month]]&gt;5,RTO__33[[#This Row],[Month]]&lt;10,RTO__33[[#This Row],[Day of Week]]&lt;=5,RTO__33[[#This Row],[Hour]]&gt;=15,RTO__33[[#This Row],[Hour]]&lt;=18),"ON","OFF")</f>
        <v>ON</v>
      </c>
      <c r="G666"/>
      <c r="H666"/>
      <c r="I666"/>
    </row>
    <row r="667" spans="1:9" x14ac:dyDescent="0.25">
      <c r="A667" s="34">
        <v>45525</v>
      </c>
      <c r="B667" s="64">
        <v>8</v>
      </c>
      <c r="C667" s="64">
        <v>3</v>
      </c>
      <c r="D667" s="64">
        <v>18</v>
      </c>
      <c r="E667" s="42">
        <v>27.346599999999999</v>
      </c>
      <c r="F667" s="64" t="str">
        <f>IF(AND(RTO__33[[#This Row],[Month]]&gt;5,RTO__33[[#This Row],[Month]]&lt;10,RTO__33[[#This Row],[Day of Week]]&lt;=5,RTO__33[[#This Row],[Hour]]&gt;=15,RTO__33[[#This Row],[Hour]]&lt;=18),"ON","OFF")</f>
        <v>ON</v>
      </c>
      <c r="G667"/>
      <c r="H667"/>
      <c r="I667"/>
    </row>
    <row r="668" spans="1:9" x14ac:dyDescent="0.25">
      <c r="A668" s="34">
        <v>45525</v>
      </c>
      <c r="B668" s="64">
        <v>8</v>
      </c>
      <c r="C668" s="64">
        <v>3</v>
      </c>
      <c r="D668" s="64">
        <v>19</v>
      </c>
      <c r="E668" s="42">
        <v>64.354200000000006</v>
      </c>
      <c r="F668" s="64" t="str">
        <f>IF(AND(RTO__33[[#This Row],[Month]]&gt;5,RTO__33[[#This Row],[Month]]&lt;10,RTO__33[[#This Row],[Day of Week]]&lt;=5,RTO__33[[#This Row],[Hour]]&gt;=15,RTO__33[[#This Row],[Hour]]&lt;=18),"ON","OFF")</f>
        <v>OFF</v>
      </c>
      <c r="G668"/>
      <c r="H668"/>
      <c r="I668"/>
    </row>
    <row r="669" spans="1:9" x14ac:dyDescent="0.25">
      <c r="A669" s="34">
        <v>45525</v>
      </c>
      <c r="B669" s="64">
        <v>8</v>
      </c>
      <c r="C669" s="64">
        <v>3</v>
      </c>
      <c r="D669" s="64">
        <v>20</v>
      </c>
      <c r="E669" s="42">
        <v>34.3127</v>
      </c>
      <c r="F669" s="64" t="str">
        <f>IF(AND(RTO__33[[#This Row],[Month]]&gt;5,RTO__33[[#This Row],[Month]]&lt;10,RTO__33[[#This Row],[Day of Week]]&lt;=5,RTO__33[[#This Row],[Hour]]&gt;=15,RTO__33[[#This Row],[Hour]]&lt;=18),"ON","OFF")</f>
        <v>OFF</v>
      </c>
      <c r="G669"/>
      <c r="H669"/>
      <c r="I669"/>
    </row>
    <row r="670" spans="1:9" x14ac:dyDescent="0.25">
      <c r="A670" s="34">
        <v>45525</v>
      </c>
      <c r="B670" s="64">
        <v>8</v>
      </c>
      <c r="C670" s="64">
        <v>3</v>
      </c>
      <c r="D670" s="64">
        <v>21</v>
      </c>
      <c r="E670" s="42">
        <v>29.8492</v>
      </c>
      <c r="F670" s="64" t="str">
        <f>IF(AND(RTO__33[[#This Row],[Month]]&gt;5,RTO__33[[#This Row],[Month]]&lt;10,RTO__33[[#This Row],[Day of Week]]&lt;=5,RTO__33[[#This Row],[Hour]]&gt;=15,RTO__33[[#This Row],[Hour]]&lt;=18),"ON","OFF")</f>
        <v>OFF</v>
      </c>
      <c r="G670"/>
      <c r="H670"/>
      <c r="I670"/>
    </row>
    <row r="671" spans="1:9" x14ac:dyDescent="0.25">
      <c r="A671" s="34">
        <v>45525</v>
      </c>
      <c r="B671" s="64">
        <v>8</v>
      </c>
      <c r="C671" s="64">
        <v>3</v>
      </c>
      <c r="D671" s="64">
        <v>22</v>
      </c>
      <c r="E671" s="42">
        <v>12.604900000000001</v>
      </c>
      <c r="F671" s="64" t="str">
        <f>IF(AND(RTO__33[[#This Row],[Month]]&gt;5,RTO__33[[#This Row],[Month]]&lt;10,RTO__33[[#This Row],[Day of Week]]&lt;=5,RTO__33[[#This Row],[Hour]]&gt;=15,RTO__33[[#This Row],[Hour]]&lt;=18),"ON","OFF")</f>
        <v>OFF</v>
      </c>
      <c r="G671"/>
      <c r="H671"/>
      <c r="I671"/>
    </row>
    <row r="672" spans="1:9" x14ac:dyDescent="0.25">
      <c r="A672" s="34">
        <v>45525</v>
      </c>
      <c r="B672" s="64">
        <v>8</v>
      </c>
      <c r="C672" s="64">
        <v>3</v>
      </c>
      <c r="D672" s="64">
        <v>23</v>
      </c>
      <c r="E672" s="42">
        <v>25.045100000000001</v>
      </c>
      <c r="F672" s="64" t="str">
        <f>IF(AND(RTO__33[[#This Row],[Month]]&gt;5,RTO__33[[#This Row],[Month]]&lt;10,RTO__33[[#This Row],[Day of Week]]&lt;=5,RTO__33[[#This Row],[Hour]]&gt;=15,RTO__33[[#This Row],[Hour]]&lt;=18),"ON","OFF")</f>
        <v>OFF</v>
      </c>
      <c r="G672"/>
      <c r="H672"/>
      <c r="I672"/>
    </row>
    <row r="673" spans="1:9" x14ac:dyDescent="0.25">
      <c r="A673" s="34">
        <v>45525</v>
      </c>
      <c r="B673" s="64">
        <v>8</v>
      </c>
      <c r="C673" s="64">
        <v>3</v>
      </c>
      <c r="D673" s="64">
        <v>24</v>
      </c>
      <c r="E673" s="42">
        <v>13.6562</v>
      </c>
      <c r="F673" s="64" t="str">
        <f>IF(AND(RTO__33[[#This Row],[Month]]&gt;5,RTO__33[[#This Row],[Month]]&lt;10,RTO__33[[#This Row],[Day of Week]]&lt;=5,RTO__33[[#This Row],[Hour]]&gt;=15,RTO__33[[#This Row],[Hour]]&lt;=18),"ON","OFF")</f>
        <v>OFF</v>
      </c>
      <c r="G673"/>
      <c r="H673"/>
      <c r="I673"/>
    </row>
    <row r="674" spans="1:9" x14ac:dyDescent="0.25">
      <c r="A674" s="34">
        <v>45526</v>
      </c>
      <c r="B674" s="64">
        <v>8</v>
      </c>
      <c r="C674" s="64">
        <v>4</v>
      </c>
      <c r="D674" s="64">
        <v>1</v>
      </c>
      <c r="E674" s="42">
        <v>25.6143</v>
      </c>
      <c r="F674" s="64" t="str">
        <f>IF(AND(RTO__33[[#This Row],[Month]]&gt;5,RTO__33[[#This Row],[Month]]&lt;10,RTO__33[[#This Row],[Day of Week]]&lt;=5,RTO__33[[#This Row],[Hour]]&gt;=15,RTO__33[[#This Row],[Hour]]&lt;=18),"ON","OFF")</f>
        <v>OFF</v>
      </c>
      <c r="G674"/>
      <c r="H674"/>
      <c r="I674"/>
    </row>
    <row r="675" spans="1:9" x14ac:dyDescent="0.25">
      <c r="A675" s="34">
        <v>45526</v>
      </c>
      <c r="B675" s="64">
        <v>8</v>
      </c>
      <c r="C675" s="64">
        <v>4</v>
      </c>
      <c r="D675" s="64">
        <v>2</v>
      </c>
      <c r="E675" s="42">
        <v>125.6057</v>
      </c>
      <c r="F675" s="64" t="str">
        <f>IF(AND(RTO__33[[#This Row],[Month]]&gt;5,RTO__33[[#This Row],[Month]]&lt;10,RTO__33[[#This Row],[Day of Week]]&lt;=5,RTO__33[[#This Row],[Hour]]&gt;=15,RTO__33[[#This Row],[Hour]]&lt;=18),"ON","OFF")</f>
        <v>OFF</v>
      </c>
      <c r="G675"/>
      <c r="H675"/>
      <c r="I675"/>
    </row>
    <row r="676" spans="1:9" x14ac:dyDescent="0.25">
      <c r="A676" s="34">
        <v>45526</v>
      </c>
      <c r="B676" s="64">
        <v>8</v>
      </c>
      <c r="C676" s="64">
        <v>4</v>
      </c>
      <c r="D676" s="64">
        <v>3</v>
      </c>
      <c r="E676" s="42">
        <v>19.549099999999999</v>
      </c>
      <c r="F676" s="64" t="str">
        <f>IF(AND(RTO__33[[#This Row],[Month]]&gt;5,RTO__33[[#This Row],[Month]]&lt;10,RTO__33[[#This Row],[Day of Week]]&lt;=5,RTO__33[[#This Row],[Hour]]&gt;=15,RTO__33[[#This Row],[Hour]]&lt;=18),"ON","OFF")</f>
        <v>OFF</v>
      </c>
      <c r="G676"/>
      <c r="H676"/>
      <c r="I676"/>
    </row>
    <row r="677" spans="1:9" x14ac:dyDescent="0.25">
      <c r="A677" s="34">
        <v>45526</v>
      </c>
      <c r="B677" s="64">
        <v>8</v>
      </c>
      <c r="C677" s="64">
        <v>4</v>
      </c>
      <c r="D677" s="64">
        <v>4</v>
      </c>
      <c r="E677" s="42">
        <v>17.7088</v>
      </c>
      <c r="F677" s="64" t="str">
        <f>IF(AND(RTO__33[[#This Row],[Month]]&gt;5,RTO__33[[#This Row],[Month]]&lt;10,RTO__33[[#This Row],[Day of Week]]&lt;=5,RTO__33[[#This Row],[Hour]]&gt;=15,RTO__33[[#This Row],[Hour]]&lt;=18),"ON","OFF")</f>
        <v>OFF</v>
      </c>
      <c r="G677"/>
      <c r="H677"/>
      <c r="I677"/>
    </row>
    <row r="678" spans="1:9" x14ac:dyDescent="0.25">
      <c r="A678" s="34">
        <v>45526</v>
      </c>
      <c r="B678" s="64">
        <v>8</v>
      </c>
      <c r="C678" s="64">
        <v>4</v>
      </c>
      <c r="D678" s="64">
        <v>5</v>
      </c>
      <c r="E678" s="42">
        <v>17.328800000000001</v>
      </c>
      <c r="F678" s="64" t="str">
        <f>IF(AND(RTO__33[[#This Row],[Month]]&gt;5,RTO__33[[#This Row],[Month]]&lt;10,RTO__33[[#This Row],[Day of Week]]&lt;=5,RTO__33[[#This Row],[Hour]]&gt;=15,RTO__33[[#This Row],[Hour]]&lt;=18),"ON","OFF")</f>
        <v>OFF</v>
      </c>
      <c r="G678"/>
      <c r="H678"/>
      <c r="I678"/>
    </row>
    <row r="679" spans="1:9" x14ac:dyDescent="0.25">
      <c r="A679" s="34">
        <v>45526</v>
      </c>
      <c r="B679" s="64">
        <v>8</v>
      </c>
      <c r="C679" s="64">
        <v>4</v>
      </c>
      <c r="D679" s="64">
        <v>6</v>
      </c>
      <c r="E679" s="42">
        <v>23.581800000000001</v>
      </c>
      <c r="F679" s="64" t="str">
        <f>IF(AND(RTO__33[[#This Row],[Month]]&gt;5,RTO__33[[#This Row],[Month]]&lt;10,RTO__33[[#This Row],[Day of Week]]&lt;=5,RTO__33[[#This Row],[Hour]]&gt;=15,RTO__33[[#This Row],[Hour]]&lt;=18),"ON","OFF")</f>
        <v>OFF</v>
      </c>
      <c r="G679"/>
      <c r="H679"/>
      <c r="I679"/>
    </row>
    <row r="680" spans="1:9" x14ac:dyDescent="0.25">
      <c r="A680" s="34">
        <v>45526</v>
      </c>
      <c r="B680" s="64">
        <v>8</v>
      </c>
      <c r="C680" s="64">
        <v>4</v>
      </c>
      <c r="D680" s="64">
        <v>7</v>
      </c>
      <c r="E680" s="42">
        <v>19.965299999999999</v>
      </c>
      <c r="F680" s="64" t="str">
        <f>IF(AND(RTO__33[[#This Row],[Month]]&gt;5,RTO__33[[#This Row],[Month]]&lt;10,RTO__33[[#This Row],[Day of Week]]&lt;=5,RTO__33[[#This Row],[Hour]]&gt;=15,RTO__33[[#This Row],[Hour]]&lt;=18),"ON","OFF")</f>
        <v>OFF</v>
      </c>
      <c r="G680"/>
      <c r="H680"/>
      <c r="I680"/>
    </row>
    <row r="681" spans="1:9" x14ac:dyDescent="0.25">
      <c r="A681" s="34">
        <v>45526</v>
      </c>
      <c r="B681" s="64">
        <v>8</v>
      </c>
      <c r="C681" s="64">
        <v>4</v>
      </c>
      <c r="D681" s="64">
        <v>8</v>
      </c>
      <c r="E681" s="42">
        <v>17.393699999999999</v>
      </c>
      <c r="F681" s="64" t="str">
        <f>IF(AND(RTO__33[[#This Row],[Month]]&gt;5,RTO__33[[#This Row],[Month]]&lt;10,RTO__33[[#This Row],[Day of Week]]&lt;=5,RTO__33[[#This Row],[Hour]]&gt;=15,RTO__33[[#This Row],[Hour]]&lt;=18),"ON","OFF")</f>
        <v>OFF</v>
      </c>
      <c r="G681"/>
      <c r="H681"/>
      <c r="I681"/>
    </row>
    <row r="682" spans="1:9" x14ac:dyDescent="0.25">
      <c r="A682" s="34">
        <v>45526</v>
      </c>
      <c r="B682" s="64">
        <v>8</v>
      </c>
      <c r="C682" s="64">
        <v>4</v>
      </c>
      <c r="D682" s="64">
        <v>9</v>
      </c>
      <c r="E682" s="42">
        <v>18.318200000000001</v>
      </c>
      <c r="F682" s="64" t="str">
        <f>IF(AND(RTO__33[[#This Row],[Month]]&gt;5,RTO__33[[#This Row],[Month]]&lt;10,RTO__33[[#This Row],[Day of Week]]&lt;=5,RTO__33[[#This Row],[Hour]]&gt;=15,RTO__33[[#This Row],[Hour]]&lt;=18),"ON","OFF")</f>
        <v>OFF</v>
      </c>
      <c r="G682"/>
      <c r="H682"/>
      <c r="I682"/>
    </row>
    <row r="683" spans="1:9" x14ac:dyDescent="0.25">
      <c r="A683" s="34">
        <v>45526</v>
      </c>
      <c r="B683" s="64">
        <v>8</v>
      </c>
      <c r="C683" s="64">
        <v>4</v>
      </c>
      <c r="D683" s="64">
        <v>10</v>
      </c>
      <c r="E683" s="42">
        <v>15.9192</v>
      </c>
      <c r="F683" s="64" t="str">
        <f>IF(AND(RTO__33[[#This Row],[Month]]&gt;5,RTO__33[[#This Row],[Month]]&lt;10,RTO__33[[#This Row],[Day of Week]]&lt;=5,RTO__33[[#This Row],[Hour]]&gt;=15,RTO__33[[#This Row],[Hour]]&lt;=18),"ON","OFF")</f>
        <v>OFF</v>
      </c>
      <c r="G683"/>
      <c r="H683"/>
      <c r="I683"/>
    </row>
    <row r="684" spans="1:9" x14ac:dyDescent="0.25">
      <c r="A684" s="34">
        <v>45526</v>
      </c>
      <c r="B684" s="64">
        <v>8</v>
      </c>
      <c r="C684" s="64">
        <v>4</v>
      </c>
      <c r="D684" s="64">
        <v>11</v>
      </c>
      <c r="E684" s="42">
        <v>23.108599999999999</v>
      </c>
      <c r="F684" s="64" t="str">
        <f>IF(AND(RTO__33[[#This Row],[Month]]&gt;5,RTO__33[[#This Row],[Month]]&lt;10,RTO__33[[#This Row],[Day of Week]]&lt;=5,RTO__33[[#This Row],[Hour]]&gt;=15,RTO__33[[#This Row],[Hour]]&lt;=18),"ON","OFF")</f>
        <v>OFF</v>
      </c>
      <c r="G684"/>
      <c r="H684"/>
      <c r="I684"/>
    </row>
    <row r="685" spans="1:9" x14ac:dyDescent="0.25">
      <c r="A685" s="34">
        <v>45526</v>
      </c>
      <c r="B685" s="64">
        <v>8</v>
      </c>
      <c r="C685" s="64">
        <v>4</v>
      </c>
      <c r="D685" s="64">
        <v>12</v>
      </c>
      <c r="E685" s="42">
        <v>19.661100000000001</v>
      </c>
      <c r="F685" s="64" t="str">
        <f>IF(AND(RTO__33[[#This Row],[Month]]&gt;5,RTO__33[[#This Row],[Month]]&lt;10,RTO__33[[#This Row],[Day of Week]]&lt;=5,RTO__33[[#This Row],[Hour]]&gt;=15,RTO__33[[#This Row],[Hour]]&lt;=18),"ON","OFF")</f>
        <v>OFF</v>
      </c>
      <c r="G685"/>
      <c r="H685"/>
      <c r="I685"/>
    </row>
    <row r="686" spans="1:9" x14ac:dyDescent="0.25">
      <c r="A686" s="34">
        <v>45526</v>
      </c>
      <c r="B686" s="64">
        <v>8</v>
      </c>
      <c r="C686" s="64">
        <v>4</v>
      </c>
      <c r="D686" s="64">
        <v>13</v>
      </c>
      <c r="E686" s="42">
        <v>14.594900000000001</v>
      </c>
      <c r="F686" s="64" t="str">
        <f>IF(AND(RTO__33[[#This Row],[Month]]&gt;5,RTO__33[[#This Row],[Month]]&lt;10,RTO__33[[#This Row],[Day of Week]]&lt;=5,RTO__33[[#This Row],[Hour]]&gt;=15,RTO__33[[#This Row],[Hour]]&lt;=18),"ON","OFF")</f>
        <v>OFF</v>
      </c>
      <c r="G686"/>
      <c r="H686"/>
      <c r="I686"/>
    </row>
    <row r="687" spans="1:9" x14ac:dyDescent="0.25">
      <c r="A687" s="34">
        <v>45526</v>
      </c>
      <c r="B687" s="64">
        <v>8</v>
      </c>
      <c r="C687" s="64">
        <v>4</v>
      </c>
      <c r="D687" s="64">
        <v>14</v>
      </c>
      <c r="E687" s="42">
        <v>23.660799999999998</v>
      </c>
      <c r="F687" s="64" t="str">
        <f>IF(AND(RTO__33[[#This Row],[Month]]&gt;5,RTO__33[[#This Row],[Month]]&lt;10,RTO__33[[#This Row],[Day of Week]]&lt;=5,RTO__33[[#This Row],[Hour]]&gt;=15,RTO__33[[#This Row],[Hour]]&lt;=18),"ON","OFF")</f>
        <v>OFF</v>
      </c>
      <c r="G687"/>
      <c r="H687"/>
      <c r="I687"/>
    </row>
    <row r="688" spans="1:9" x14ac:dyDescent="0.25">
      <c r="A688" s="34">
        <v>45526</v>
      </c>
      <c r="B688" s="64">
        <v>8</v>
      </c>
      <c r="C688" s="64">
        <v>4</v>
      </c>
      <c r="D688" s="64">
        <v>15</v>
      </c>
      <c r="E688" s="42">
        <v>124.75449999999999</v>
      </c>
      <c r="F688" s="64" t="str">
        <f>IF(AND(RTO__33[[#This Row],[Month]]&gt;5,RTO__33[[#This Row],[Month]]&lt;10,RTO__33[[#This Row],[Day of Week]]&lt;=5,RTO__33[[#This Row],[Hour]]&gt;=15,RTO__33[[#This Row],[Hour]]&lt;=18),"ON","OFF")</f>
        <v>ON</v>
      </c>
      <c r="G688"/>
      <c r="H688"/>
      <c r="I688"/>
    </row>
    <row r="689" spans="1:9" x14ac:dyDescent="0.25">
      <c r="A689" s="34">
        <v>45526</v>
      </c>
      <c r="B689" s="64">
        <v>8</v>
      </c>
      <c r="C689" s="64">
        <v>4</v>
      </c>
      <c r="D689" s="64">
        <v>16</v>
      </c>
      <c r="E689" s="42">
        <v>27.620799999999999</v>
      </c>
      <c r="F689" s="64" t="str">
        <f>IF(AND(RTO__33[[#This Row],[Month]]&gt;5,RTO__33[[#This Row],[Month]]&lt;10,RTO__33[[#This Row],[Day of Week]]&lt;=5,RTO__33[[#This Row],[Hour]]&gt;=15,RTO__33[[#This Row],[Hour]]&lt;=18),"ON","OFF")</f>
        <v>ON</v>
      </c>
      <c r="G689"/>
      <c r="H689"/>
      <c r="I689"/>
    </row>
    <row r="690" spans="1:9" x14ac:dyDescent="0.25">
      <c r="A690" s="34">
        <v>45526</v>
      </c>
      <c r="B690" s="64">
        <v>8</v>
      </c>
      <c r="C690" s="64">
        <v>4</v>
      </c>
      <c r="D690" s="64">
        <v>17</v>
      </c>
      <c r="E690" s="42">
        <v>26.603899999999999</v>
      </c>
      <c r="F690" s="64" t="str">
        <f>IF(AND(RTO__33[[#This Row],[Month]]&gt;5,RTO__33[[#This Row],[Month]]&lt;10,RTO__33[[#This Row],[Day of Week]]&lt;=5,RTO__33[[#This Row],[Hour]]&gt;=15,RTO__33[[#This Row],[Hour]]&lt;=18),"ON","OFF")</f>
        <v>ON</v>
      </c>
      <c r="G690"/>
      <c r="H690"/>
      <c r="I690"/>
    </row>
    <row r="691" spans="1:9" x14ac:dyDescent="0.25">
      <c r="A691" s="34">
        <v>45526</v>
      </c>
      <c r="B691" s="64">
        <v>8</v>
      </c>
      <c r="C691" s="64">
        <v>4</v>
      </c>
      <c r="D691" s="64">
        <v>18</v>
      </c>
      <c r="E691" s="42">
        <v>31.421099999999999</v>
      </c>
      <c r="F691" s="64" t="str">
        <f>IF(AND(RTO__33[[#This Row],[Month]]&gt;5,RTO__33[[#This Row],[Month]]&lt;10,RTO__33[[#This Row],[Day of Week]]&lt;=5,RTO__33[[#This Row],[Hour]]&gt;=15,RTO__33[[#This Row],[Hour]]&lt;=18),"ON","OFF")</f>
        <v>ON</v>
      </c>
      <c r="G691"/>
      <c r="H691"/>
      <c r="I691"/>
    </row>
    <row r="692" spans="1:9" x14ac:dyDescent="0.25">
      <c r="A692" s="34">
        <v>45526</v>
      </c>
      <c r="B692" s="64">
        <v>8</v>
      </c>
      <c r="C692" s="64">
        <v>4</v>
      </c>
      <c r="D692" s="64">
        <v>19</v>
      </c>
      <c r="E692" s="42">
        <v>30.625499999999999</v>
      </c>
      <c r="F692" s="64" t="str">
        <f>IF(AND(RTO__33[[#This Row],[Month]]&gt;5,RTO__33[[#This Row],[Month]]&lt;10,RTO__33[[#This Row],[Day of Week]]&lt;=5,RTO__33[[#This Row],[Hour]]&gt;=15,RTO__33[[#This Row],[Hour]]&lt;=18),"ON","OFF")</f>
        <v>OFF</v>
      </c>
      <c r="G692"/>
      <c r="H692"/>
      <c r="I692"/>
    </row>
    <row r="693" spans="1:9" x14ac:dyDescent="0.25">
      <c r="A693" s="34">
        <v>45526</v>
      </c>
      <c r="B693" s="64">
        <v>8</v>
      </c>
      <c r="C693" s="64">
        <v>4</v>
      </c>
      <c r="D693" s="64">
        <v>20</v>
      </c>
      <c r="E693" s="42">
        <v>14.318</v>
      </c>
      <c r="F693" s="64" t="str">
        <f>IF(AND(RTO__33[[#This Row],[Month]]&gt;5,RTO__33[[#This Row],[Month]]&lt;10,RTO__33[[#This Row],[Day of Week]]&lt;=5,RTO__33[[#This Row],[Hour]]&gt;=15,RTO__33[[#This Row],[Hour]]&lt;=18),"ON","OFF")</f>
        <v>OFF</v>
      </c>
      <c r="G693"/>
      <c r="H693"/>
      <c r="I693"/>
    </row>
    <row r="694" spans="1:9" x14ac:dyDescent="0.25">
      <c r="A694" s="34">
        <v>45526</v>
      </c>
      <c r="B694" s="64">
        <v>8</v>
      </c>
      <c r="C694" s="64">
        <v>4</v>
      </c>
      <c r="D694" s="64">
        <v>21</v>
      </c>
      <c r="E694" s="42">
        <v>24.176600000000001</v>
      </c>
      <c r="F694" s="64" t="str">
        <f>IF(AND(RTO__33[[#This Row],[Month]]&gt;5,RTO__33[[#This Row],[Month]]&lt;10,RTO__33[[#This Row],[Day of Week]]&lt;=5,RTO__33[[#This Row],[Hour]]&gt;=15,RTO__33[[#This Row],[Hour]]&lt;=18),"ON","OFF")</f>
        <v>OFF</v>
      </c>
      <c r="G694"/>
      <c r="H694"/>
      <c r="I694"/>
    </row>
    <row r="695" spans="1:9" x14ac:dyDescent="0.25">
      <c r="A695" s="34">
        <v>45526</v>
      </c>
      <c r="B695" s="64">
        <v>8</v>
      </c>
      <c r="C695" s="64">
        <v>4</v>
      </c>
      <c r="D695" s="64">
        <v>22</v>
      </c>
      <c r="E695" s="42">
        <v>13.3262</v>
      </c>
      <c r="F695" s="64" t="str">
        <f>IF(AND(RTO__33[[#This Row],[Month]]&gt;5,RTO__33[[#This Row],[Month]]&lt;10,RTO__33[[#This Row],[Day of Week]]&lt;=5,RTO__33[[#This Row],[Hour]]&gt;=15,RTO__33[[#This Row],[Hour]]&lt;=18),"ON","OFF")</f>
        <v>OFF</v>
      </c>
      <c r="G695"/>
      <c r="H695"/>
      <c r="I695"/>
    </row>
    <row r="696" spans="1:9" x14ac:dyDescent="0.25">
      <c r="A696" s="34">
        <v>45526</v>
      </c>
      <c r="B696" s="64">
        <v>8</v>
      </c>
      <c r="C696" s="64">
        <v>4</v>
      </c>
      <c r="D696" s="64">
        <v>23</v>
      </c>
      <c r="E696" s="42">
        <v>19.9481</v>
      </c>
      <c r="F696" s="64" t="str">
        <f>IF(AND(RTO__33[[#This Row],[Month]]&gt;5,RTO__33[[#This Row],[Month]]&lt;10,RTO__33[[#This Row],[Day of Week]]&lt;=5,RTO__33[[#This Row],[Hour]]&gt;=15,RTO__33[[#This Row],[Hour]]&lt;=18),"ON","OFF")</f>
        <v>OFF</v>
      </c>
      <c r="G696"/>
      <c r="H696"/>
      <c r="I696"/>
    </row>
    <row r="697" spans="1:9" x14ac:dyDescent="0.25">
      <c r="A697" s="34">
        <v>45526</v>
      </c>
      <c r="B697" s="64">
        <v>8</v>
      </c>
      <c r="C697" s="64">
        <v>4</v>
      </c>
      <c r="D697" s="64">
        <v>24</v>
      </c>
      <c r="E697" s="42">
        <v>16.208600000000001</v>
      </c>
      <c r="F697" s="64" t="str">
        <f>IF(AND(RTO__33[[#This Row],[Month]]&gt;5,RTO__33[[#This Row],[Month]]&lt;10,RTO__33[[#This Row],[Day of Week]]&lt;=5,RTO__33[[#This Row],[Hour]]&gt;=15,RTO__33[[#This Row],[Hour]]&lt;=18),"ON","OFF")</f>
        <v>OFF</v>
      </c>
      <c r="G697"/>
      <c r="H697"/>
      <c r="I697"/>
    </row>
    <row r="698" spans="1:9" x14ac:dyDescent="0.25">
      <c r="A698" s="34">
        <v>45527</v>
      </c>
      <c r="B698" s="64">
        <v>8</v>
      </c>
      <c r="C698" s="64">
        <v>5</v>
      </c>
      <c r="D698" s="64">
        <v>1</v>
      </c>
      <c r="E698" s="42">
        <v>19.115300000000001</v>
      </c>
      <c r="F698" s="64" t="str">
        <f>IF(AND(RTO__33[[#This Row],[Month]]&gt;5,RTO__33[[#This Row],[Month]]&lt;10,RTO__33[[#This Row],[Day of Week]]&lt;=5,RTO__33[[#This Row],[Hour]]&gt;=15,RTO__33[[#This Row],[Hour]]&lt;=18),"ON","OFF")</f>
        <v>OFF</v>
      </c>
      <c r="G698"/>
      <c r="H698"/>
      <c r="I698"/>
    </row>
    <row r="699" spans="1:9" x14ac:dyDescent="0.25">
      <c r="A699" s="34">
        <v>45527</v>
      </c>
      <c r="B699" s="64">
        <v>8</v>
      </c>
      <c r="C699" s="64">
        <v>5</v>
      </c>
      <c r="D699" s="64">
        <v>2</v>
      </c>
      <c r="E699" s="42">
        <v>16.233699999999999</v>
      </c>
      <c r="F699" s="64" t="str">
        <f>IF(AND(RTO__33[[#This Row],[Month]]&gt;5,RTO__33[[#This Row],[Month]]&lt;10,RTO__33[[#This Row],[Day of Week]]&lt;=5,RTO__33[[#This Row],[Hour]]&gt;=15,RTO__33[[#This Row],[Hour]]&lt;=18),"ON","OFF")</f>
        <v>OFF</v>
      </c>
      <c r="G699"/>
      <c r="H699"/>
      <c r="I699"/>
    </row>
    <row r="700" spans="1:9" x14ac:dyDescent="0.25">
      <c r="A700" s="34">
        <v>45527</v>
      </c>
      <c r="B700" s="64">
        <v>8</v>
      </c>
      <c r="C700" s="64">
        <v>5</v>
      </c>
      <c r="D700" s="64">
        <v>3</v>
      </c>
      <c r="E700" s="42">
        <v>9.6180000000000003</v>
      </c>
      <c r="F700" s="64" t="str">
        <f>IF(AND(RTO__33[[#This Row],[Month]]&gt;5,RTO__33[[#This Row],[Month]]&lt;10,RTO__33[[#This Row],[Day of Week]]&lt;=5,RTO__33[[#This Row],[Hour]]&gt;=15,RTO__33[[#This Row],[Hour]]&lt;=18),"ON","OFF")</f>
        <v>OFF</v>
      </c>
      <c r="G700"/>
      <c r="H700"/>
      <c r="I700"/>
    </row>
    <row r="701" spans="1:9" x14ac:dyDescent="0.25">
      <c r="A701" s="34">
        <v>45527</v>
      </c>
      <c r="B701" s="64">
        <v>8</v>
      </c>
      <c r="C701" s="64">
        <v>5</v>
      </c>
      <c r="D701" s="64">
        <v>4</v>
      </c>
      <c r="E701" s="42">
        <v>7.9055</v>
      </c>
      <c r="F701" s="64" t="str">
        <f>IF(AND(RTO__33[[#This Row],[Month]]&gt;5,RTO__33[[#This Row],[Month]]&lt;10,RTO__33[[#This Row],[Day of Week]]&lt;=5,RTO__33[[#This Row],[Hour]]&gt;=15,RTO__33[[#This Row],[Hour]]&lt;=18),"ON","OFF")</f>
        <v>OFF</v>
      </c>
      <c r="G701"/>
      <c r="H701"/>
      <c r="I701"/>
    </row>
    <row r="702" spans="1:9" x14ac:dyDescent="0.25">
      <c r="A702" s="34">
        <v>45527</v>
      </c>
      <c r="B702" s="64">
        <v>8</v>
      </c>
      <c r="C702" s="64">
        <v>5</v>
      </c>
      <c r="D702" s="64">
        <v>5</v>
      </c>
      <c r="E702" s="42">
        <v>8.0014000000000003</v>
      </c>
      <c r="F702" s="64" t="str">
        <f>IF(AND(RTO__33[[#This Row],[Month]]&gt;5,RTO__33[[#This Row],[Month]]&lt;10,RTO__33[[#This Row],[Day of Week]]&lt;=5,RTO__33[[#This Row],[Hour]]&gt;=15,RTO__33[[#This Row],[Hour]]&lt;=18),"ON","OFF")</f>
        <v>OFF</v>
      </c>
      <c r="G702"/>
      <c r="H702"/>
      <c r="I702"/>
    </row>
    <row r="703" spans="1:9" x14ac:dyDescent="0.25">
      <c r="A703" s="34">
        <v>45527</v>
      </c>
      <c r="B703" s="64">
        <v>8</v>
      </c>
      <c r="C703" s="64">
        <v>5</v>
      </c>
      <c r="D703" s="64">
        <v>6</v>
      </c>
      <c r="E703" s="42">
        <v>21.4451</v>
      </c>
      <c r="F703" s="64" t="str">
        <f>IF(AND(RTO__33[[#This Row],[Month]]&gt;5,RTO__33[[#This Row],[Month]]&lt;10,RTO__33[[#This Row],[Day of Week]]&lt;=5,RTO__33[[#This Row],[Hour]]&gt;=15,RTO__33[[#This Row],[Hour]]&lt;=18),"ON","OFF")</f>
        <v>OFF</v>
      </c>
      <c r="G703"/>
      <c r="H703"/>
      <c r="I703"/>
    </row>
    <row r="704" spans="1:9" x14ac:dyDescent="0.25">
      <c r="A704" s="34">
        <v>45527</v>
      </c>
      <c r="B704" s="64">
        <v>8</v>
      </c>
      <c r="C704" s="64">
        <v>5</v>
      </c>
      <c r="D704" s="64">
        <v>7</v>
      </c>
      <c r="E704" s="42">
        <v>11.879300000000001</v>
      </c>
      <c r="F704" s="64" t="str">
        <f>IF(AND(RTO__33[[#This Row],[Month]]&gt;5,RTO__33[[#This Row],[Month]]&lt;10,RTO__33[[#This Row],[Day of Week]]&lt;=5,RTO__33[[#This Row],[Hour]]&gt;=15,RTO__33[[#This Row],[Hour]]&lt;=18),"ON","OFF")</f>
        <v>OFF</v>
      </c>
      <c r="G704"/>
      <c r="H704"/>
      <c r="I704"/>
    </row>
    <row r="705" spans="1:9" x14ac:dyDescent="0.25">
      <c r="A705" s="34">
        <v>45527</v>
      </c>
      <c r="B705" s="64">
        <v>8</v>
      </c>
      <c r="C705" s="64">
        <v>5</v>
      </c>
      <c r="D705" s="64">
        <v>8</v>
      </c>
      <c r="E705" s="42">
        <v>5.3864999999999998</v>
      </c>
      <c r="F705" s="64" t="str">
        <f>IF(AND(RTO__33[[#This Row],[Month]]&gt;5,RTO__33[[#This Row],[Month]]&lt;10,RTO__33[[#This Row],[Day of Week]]&lt;=5,RTO__33[[#This Row],[Hour]]&gt;=15,RTO__33[[#This Row],[Hour]]&lt;=18),"ON","OFF")</f>
        <v>OFF</v>
      </c>
      <c r="G705"/>
      <c r="H705"/>
      <c r="I705"/>
    </row>
    <row r="706" spans="1:9" x14ac:dyDescent="0.25">
      <c r="A706" s="34">
        <v>45527</v>
      </c>
      <c r="B706" s="64">
        <v>8</v>
      </c>
      <c r="C706" s="64">
        <v>5</v>
      </c>
      <c r="D706" s="64">
        <v>9</v>
      </c>
      <c r="E706" s="42">
        <v>12.8896</v>
      </c>
      <c r="F706" s="64" t="str">
        <f>IF(AND(RTO__33[[#This Row],[Month]]&gt;5,RTO__33[[#This Row],[Month]]&lt;10,RTO__33[[#This Row],[Day of Week]]&lt;=5,RTO__33[[#This Row],[Hour]]&gt;=15,RTO__33[[#This Row],[Hour]]&lt;=18),"ON","OFF")</f>
        <v>OFF</v>
      </c>
      <c r="G706"/>
      <c r="H706"/>
      <c r="I706"/>
    </row>
    <row r="707" spans="1:9" x14ac:dyDescent="0.25">
      <c r="A707" s="34">
        <v>45527</v>
      </c>
      <c r="B707" s="64">
        <v>8</v>
      </c>
      <c r="C707" s="64">
        <v>5</v>
      </c>
      <c r="D707" s="64">
        <v>10</v>
      </c>
      <c r="E707" s="42">
        <v>10.732100000000001</v>
      </c>
      <c r="F707" s="64" t="str">
        <f>IF(AND(RTO__33[[#This Row],[Month]]&gt;5,RTO__33[[#This Row],[Month]]&lt;10,RTO__33[[#This Row],[Day of Week]]&lt;=5,RTO__33[[#This Row],[Hour]]&gt;=15,RTO__33[[#This Row],[Hour]]&lt;=18),"ON","OFF")</f>
        <v>OFF</v>
      </c>
      <c r="G707"/>
      <c r="H707"/>
      <c r="I707"/>
    </row>
    <row r="708" spans="1:9" x14ac:dyDescent="0.25">
      <c r="A708" s="34">
        <v>45527</v>
      </c>
      <c r="B708" s="64">
        <v>8</v>
      </c>
      <c r="C708" s="64">
        <v>5</v>
      </c>
      <c r="D708" s="64">
        <v>11</v>
      </c>
      <c r="E708" s="42">
        <v>8.82</v>
      </c>
      <c r="F708" s="64" t="str">
        <f>IF(AND(RTO__33[[#This Row],[Month]]&gt;5,RTO__33[[#This Row],[Month]]&lt;10,RTO__33[[#This Row],[Day of Week]]&lt;=5,RTO__33[[#This Row],[Hour]]&gt;=15,RTO__33[[#This Row],[Hour]]&lt;=18),"ON","OFF")</f>
        <v>OFF</v>
      </c>
      <c r="G708"/>
      <c r="H708"/>
      <c r="I708"/>
    </row>
    <row r="709" spans="1:9" x14ac:dyDescent="0.25">
      <c r="A709" s="34">
        <v>45527</v>
      </c>
      <c r="B709" s="64">
        <v>8</v>
      </c>
      <c r="C709" s="64">
        <v>5</v>
      </c>
      <c r="D709" s="64">
        <v>12</v>
      </c>
      <c r="E709" s="42">
        <v>9.0859000000000005</v>
      </c>
      <c r="F709" s="64" t="str">
        <f>IF(AND(RTO__33[[#This Row],[Month]]&gt;5,RTO__33[[#This Row],[Month]]&lt;10,RTO__33[[#This Row],[Day of Week]]&lt;=5,RTO__33[[#This Row],[Hour]]&gt;=15,RTO__33[[#This Row],[Hour]]&lt;=18),"ON","OFF")</f>
        <v>OFF</v>
      </c>
      <c r="G709"/>
      <c r="H709"/>
      <c r="I709"/>
    </row>
    <row r="710" spans="1:9" x14ac:dyDescent="0.25">
      <c r="A710" s="34">
        <v>45527</v>
      </c>
      <c r="B710" s="64">
        <v>8</v>
      </c>
      <c r="C710" s="64">
        <v>5</v>
      </c>
      <c r="D710" s="64">
        <v>13</v>
      </c>
      <c r="E710" s="42">
        <v>8.6734000000000009</v>
      </c>
      <c r="F710" s="64" t="str">
        <f>IF(AND(RTO__33[[#This Row],[Month]]&gt;5,RTO__33[[#This Row],[Month]]&lt;10,RTO__33[[#This Row],[Day of Week]]&lt;=5,RTO__33[[#This Row],[Hour]]&gt;=15,RTO__33[[#This Row],[Hour]]&lt;=18),"ON","OFF")</f>
        <v>OFF</v>
      </c>
      <c r="G710"/>
      <c r="H710"/>
      <c r="I710"/>
    </row>
    <row r="711" spans="1:9" x14ac:dyDescent="0.25">
      <c r="A711" s="34">
        <v>45527</v>
      </c>
      <c r="B711" s="64">
        <v>8</v>
      </c>
      <c r="C711" s="64">
        <v>5</v>
      </c>
      <c r="D711" s="64">
        <v>14</v>
      </c>
      <c r="E711" s="42">
        <v>7.5533999999999999</v>
      </c>
      <c r="F711" s="64" t="str">
        <f>IF(AND(RTO__33[[#This Row],[Month]]&gt;5,RTO__33[[#This Row],[Month]]&lt;10,RTO__33[[#This Row],[Day of Week]]&lt;=5,RTO__33[[#This Row],[Hour]]&gt;=15,RTO__33[[#This Row],[Hour]]&lt;=18),"ON","OFF")</f>
        <v>OFF</v>
      </c>
      <c r="G711"/>
      <c r="H711"/>
      <c r="I711"/>
    </row>
    <row r="712" spans="1:9" x14ac:dyDescent="0.25">
      <c r="A712" s="34">
        <v>45527</v>
      </c>
      <c r="B712" s="64">
        <v>8</v>
      </c>
      <c r="C712" s="64">
        <v>5</v>
      </c>
      <c r="D712" s="64">
        <v>15</v>
      </c>
      <c r="E712" s="42">
        <v>6.3357999999999999</v>
      </c>
      <c r="F712" s="64" t="str">
        <f>IF(AND(RTO__33[[#This Row],[Month]]&gt;5,RTO__33[[#This Row],[Month]]&lt;10,RTO__33[[#This Row],[Day of Week]]&lt;=5,RTO__33[[#This Row],[Hour]]&gt;=15,RTO__33[[#This Row],[Hour]]&lt;=18),"ON","OFF")</f>
        <v>ON</v>
      </c>
      <c r="G712"/>
      <c r="H712"/>
      <c r="I712"/>
    </row>
    <row r="713" spans="1:9" x14ac:dyDescent="0.25">
      <c r="A713" s="34">
        <v>45527</v>
      </c>
      <c r="B713" s="64">
        <v>8</v>
      </c>
      <c r="C713" s="64">
        <v>5</v>
      </c>
      <c r="D713" s="64">
        <v>16</v>
      </c>
      <c r="E713" s="42">
        <v>7.6717000000000004</v>
      </c>
      <c r="F713" s="64" t="str">
        <f>IF(AND(RTO__33[[#This Row],[Month]]&gt;5,RTO__33[[#This Row],[Month]]&lt;10,RTO__33[[#This Row],[Day of Week]]&lt;=5,RTO__33[[#This Row],[Hour]]&gt;=15,RTO__33[[#This Row],[Hour]]&lt;=18),"ON","OFF")</f>
        <v>ON</v>
      </c>
      <c r="G713"/>
      <c r="H713"/>
      <c r="I713"/>
    </row>
    <row r="714" spans="1:9" x14ac:dyDescent="0.25">
      <c r="A714" s="34">
        <v>45527</v>
      </c>
      <c r="B714" s="64">
        <v>8</v>
      </c>
      <c r="C714" s="64">
        <v>5</v>
      </c>
      <c r="D714" s="64">
        <v>17</v>
      </c>
      <c r="E714" s="42">
        <v>12.2826</v>
      </c>
      <c r="F714" s="64" t="str">
        <f>IF(AND(RTO__33[[#This Row],[Month]]&gt;5,RTO__33[[#This Row],[Month]]&lt;10,RTO__33[[#This Row],[Day of Week]]&lt;=5,RTO__33[[#This Row],[Hour]]&gt;=15,RTO__33[[#This Row],[Hour]]&lt;=18),"ON","OFF")</f>
        <v>ON</v>
      </c>
      <c r="G714"/>
      <c r="H714"/>
      <c r="I714"/>
    </row>
    <row r="715" spans="1:9" x14ac:dyDescent="0.25">
      <c r="A715" s="34">
        <v>45527</v>
      </c>
      <c r="B715" s="64">
        <v>8</v>
      </c>
      <c r="C715" s="64">
        <v>5</v>
      </c>
      <c r="D715" s="64">
        <v>18</v>
      </c>
      <c r="E715" s="42">
        <v>13.5329</v>
      </c>
      <c r="F715" s="64" t="str">
        <f>IF(AND(RTO__33[[#This Row],[Month]]&gt;5,RTO__33[[#This Row],[Month]]&lt;10,RTO__33[[#This Row],[Day of Week]]&lt;=5,RTO__33[[#This Row],[Hour]]&gt;=15,RTO__33[[#This Row],[Hour]]&lt;=18),"ON","OFF")</f>
        <v>ON</v>
      </c>
      <c r="G715"/>
      <c r="H715"/>
      <c r="I715"/>
    </row>
    <row r="716" spans="1:9" x14ac:dyDescent="0.25">
      <c r="A716" s="34">
        <v>45527</v>
      </c>
      <c r="B716" s="64">
        <v>8</v>
      </c>
      <c r="C716" s="64">
        <v>5</v>
      </c>
      <c r="D716" s="64">
        <v>19</v>
      </c>
      <c r="E716" s="42">
        <v>24.4575</v>
      </c>
      <c r="F716" s="64" t="str">
        <f>IF(AND(RTO__33[[#This Row],[Month]]&gt;5,RTO__33[[#This Row],[Month]]&lt;10,RTO__33[[#This Row],[Day of Week]]&lt;=5,RTO__33[[#This Row],[Hour]]&gt;=15,RTO__33[[#This Row],[Hour]]&lt;=18),"ON","OFF")</f>
        <v>OFF</v>
      </c>
      <c r="G716"/>
      <c r="H716"/>
      <c r="I716"/>
    </row>
    <row r="717" spans="1:9" x14ac:dyDescent="0.25">
      <c r="A717" s="34">
        <v>45527</v>
      </c>
      <c r="B717" s="64">
        <v>8</v>
      </c>
      <c r="C717" s="64">
        <v>5</v>
      </c>
      <c r="D717" s="64">
        <v>20</v>
      </c>
      <c r="E717" s="42">
        <v>24.962</v>
      </c>
      <c r="F717" s="64" t="str">
        <f>IF(AND(RTO__33[[#This Row],[Month]]&gt;5,RTO__33[[#This Row],[Month]]&lt;10,RTO__33[[#This Row],[Day of Week]]&lt;=5,RTO__33[[#This Row],[Hour]]&gt;=15,RTO__33[[#This Row],[Hour]]&lt;=18),"ON","OFF")</f>
        <v>OFF</v>
      </c>
      <c r="G717"/>
      <c r="H717"/>
      <c r="I717"/>
    </row>
    <row r="718" spans="1:9" x14ac:dyDescent="0.25">
      <c r="A718" s="34">
        <v>45527</v>
      </c>
      <c r="B718" s="64">
        <v>8</v>
      </c>
      <c r="C718" s="64">
        <v>5</v>
      </c>
      <c r="D718" s="64">
        <v>21</v>
      </c>
      <c r="E718" s="42">
        <v>20.609500000000001</v>
      </c>
      <c r="F718" s="64" t="str">
        <f>IF(AND(RTO__33[[#This Row],[Month]]&gt;5,RTO__33[[#This Row],[Month]]&lt;10,RTO__33[[#This Row],[Day of Week]]&lt;=5,RTO__33[[#This Row],[Hour]]&gt;=15,RTO__33[[#This Row],[Hour]]&lt;=18),"ON","OFF")</f>
        <v>OFF</v>
      </c>
      <c r="G718"/>
      <c r="H718"/>
      <c r="I718"/>
    </row>
    <row r="719" spans="1:9" x14ac:dyDescent="0.25">
      <c r="A719" s="34">
        <v>45527</v>
      </c>
      <c r="B719" s="64">
        <v>8</v>
      </c>
      <c r="C719" s="64">
        <v>5</v>
      </c>
      <c r="D719" s="64">
        <v>22</v>
      </c>
      <c r="E719" s="42">
        <v>11.414300000000001</v>
      </c>
      <c r="F719" s="64" t="str">
        <f>IF(AND(RTO__33[[#This Row],[Month]]&gt;5,RTO__33[[#This Row],[Month]]&lt;10,RTO__33[[#This Row],[Day of Week]]&lt;=5,RTO__33[[#This Row],[Hour]]&gt;=15,RTO__33[[#This Row],[Hour]]&lt;=18),"ON","OFF")</f>
        <v>OFF</v>
      </c>
      <c r="G719"/>
      <c r="H719"/>
      <c r="I719"/>
    </row>
    <row r="720" spans="1:9" x14ac:dyDescent="0.25">
      <c r="A720" s="34">
        <v>45527</v>
      </c>
      <c r="B720" s="64">
        <v>8</v>
      </c>
      <c r="C720" s="64">
        <v>5</v>
      </c>
      <c r="D720" s="64">
        <v>23</v>
      </c>
      <c r="E720" s="42">
        <v>16.4224</v>
      </c>
      <c r="F720" s="64" t="str">
        <f>IF(AND(RTO__33[[#This Row],[Month]]&gt;5,RTO__33[[#This Row],[Month]]&lt;10,RTO__33[[#This Row],[Day of Week]]&lt;=5,RTO__33[[#This Row],[Hour]]&gt;=15,RTO__33[[#This Row],[Hour]]&lt;=18),"ON","OFF")</f>
        <v>OFF</v>
      </c>
      <c r="G720"/>
      <c r="H720"/>
      <c r="I720"/>
    </row>
    <row r="721" spans="1:9" x14ac:dyDescent="0.25">
      <c r="A721" s="34">
        <v>45527</v>
      </c>
      <c r="B721" s="64">
        <v>8</v>
      </c>
      <c r="C721" s="64">
        <v>5</v>
      </c>
      <c r="D721" s="64">
        <v>24</v>
      </c>
      <c r="E721" s="42">
        <v>18.116199999999999</v>
      </c>
      <c r="F721" s="64" t="str">
        <f>IF(AND(RTO__33[[#This Row],[Month]]&gt;5,RTO__33[[#This Row],[Month]]&lt;10,RTO__33[[#This Row],[Day of Week]]&lt;=5,RTO__33[[#This Row],[Hour]]&gt;=15,RTO__33[[#This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1A46-0E56-4072-84D9-7417745F4732}">
  <dimension ref="A1:AC64"/>
  <sheetViews>
    <sheetView topLeftCell="A5" zoomScaleNormal="100" workbookViewId="0">
      <selection activeCell="C39" sqref="C39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3" width="6.42578125" bestFit="1" customWidth="1"/>
    <col min="4" max="4" width="6.7109375" bestFit="1" customWidth="1"/>
    <col min="5" max="8" width="5.7109375" bestFit="1" customWidth="1"/>
    <col min="9" max="9" width="6.42578125" bestFit="1" customWidth="1"/>
    <col min="10" max="14" width="5.7109375" bestFit="1" customWidth="1"/>
    <col min="15" max="22" width="6.7109375" bestFit="1" customWidth="1"/>
    <col min="23" max="26" width="5.710937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29" x14ac:dyDescent="0.25">
      <c r="B2" t="s">
        <v>60</v>
      </c>
      <c r="C2" s="68" t="s">
        <v>18</v>
      </c>
      <c r="D2" s="68" t="s">
        <v>19</v>
      </c>
      <c r="E2" s="68" t="s">
        <v>20</v>
      </c>
      <c r="F2" s="68" t="s">
        <v>21</v>
      </c>
      <c r="G2" s="68" t="s">
        <v>22</v>
      </c>
      <c r="H2" s="68" t="s">
        <v>23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68" t="s">
        <v>31</v>
      </c>
      <c r="Q2" s="68" t="s">
        <v>32</v>
      </c>
      <c r="R2" s="68" t="s">
        <v>33</v>
      </c>
      <c r="S2" s="68" t="s">
        <v>34</v>
      </c>
      <c r="T2" s="68" t="s">
        <v>35</v>
      </c>
      <c r="U2" s="68" t="s">
        <v>36</v>
      </c>
      <c r="V2" s="68" t="s">
        <v>37</v>
      </c>
      <c r="W2" s="68" t="s">
        <v>38</v>
      </c>
      <c r="X2" s="68" t="s">
        <v>39</v>
      </c>
      <c r="Y2" s="68" t="s">
        <v>40</v>
      </c>
      <c r="Z2" s="68" t="s">
        <v>41</v>
      </c>
    </row>
    <row r="3" spans="1:29" x14ac:dyDescent="0.25">
      <c r="A3" s="69"/>
      <c r="B3" s="61">
        <v>45498</v>
      </c>
      <c r="C3" s="70">
        <v>21.912800000000001</v>
      </c>
      <c r="D3" s="70">
        <v>23.366199999999999</v>
      </c>
      <c r="E3" s="70">
        <v>15.0404</v>
      </c>
      <c r="F3" s="70">
        <v>19.085899999999999</v>
      </c>
      <c r="G3" s="70">
        <v>24.3139</v>
      </c>
      <c r="H3" s="70">
        <v>32.877800000000001</v>
      </c>
      <c r="I3" s="70">
        <v>6.7241999999999997</v>
      </c>
      <c r="J3" s="70">
        <v>8.1137999999999995</v>
      </c>
      <c r="K3" s="70">
        <v>15.9033</v>
      </c>
      <c r="L3" s="70">
        <v>21.8444</v>
      </c>
      <c r="M3" s="70">
        <v>32.589700000000001</v>
      </c>
      <c r="N3" s="70">
        <v>37.9985</v>
      </c>
      <c r="O3" s="70">
        <v>38.447400000000002</v>
      </c>
      <c r="P3" s="70">
        <v>35.819800000000001</v>
      </c>
      <c r="Q3" s="70">
        <v>40.928199999999997</v>
      </c>
      <c r="R3" s="70">
        <v>49.723999999999997</v>
      </c>
      <c r="S3" s="70">
        <v>57.980600000000003</v>
      </c>
      <c r="T3" s="70">
        <v>57.0672</v>
      </c>
      <c r="U3" s="70">
        <v>92.569299999999998</v>
      </c>
      <c r="V3" s="70">
        <v>283.7054</v>
      </c>
      <c r="W3" s="70">
        <v>64.727500000000006</v>
      </c>
      <c r="X3" s="70">
        <v>23.2681</v>
      </c>
      <c r="Y3" s="70">
        <v>16.7546</v>
      </c>
      <c r="Z3" s="70">
        <v>22.726099999999999</v>
      </c>
    </row>
    <row r="4" spans="1:29" x14ac:dyDescent="0.25">
      <c r="A4" s="69"/>
      <c r="B4" s="61">
        <v>45499</v>
      </c>
      <c r="C4" s="70">
        <v>21.9985</v>
      </c>
      <c r="D4" s="70">
        <v>8.8317999999999994</v>
      </c>
      <c r="E4" s="70">
        <v>27.7667</v>
      </c>
      <c r="F4" s="70">
        <v>26.4438</v>
      </c>
      <c r="G4" s="70">
        <v>22.619700000000002</v>
      </c>
      <c r="H4" s="70">
        <v>29.884599999999999</v>
      </c>
      <c r="I4" s="70">
        <v>22.020900000000001</v>
      </c>
      <c r="J4" s="70">
        <v>16.893999999999998</v>
      </c>
      <c r="K4" s="70">
        <v>19.388300000000001</v>
      </c>
      <c r="L4" s="70">
        <v>23.8459</v>
      </c>
      <c r="M4" s="70">
        <v>21.752700000000001</v>
      </c>
      <c r="N4" s="70">
        <v>22.254999999999999</v>
      </c>
      <c r="O4" s="70">
        <v>23.3566</v>
      </c>
      <c r="P4" s="70">
        <v>29.838799999999999</v>
      </c>
      <c r="Q4" s="70">
        <v>30.474699999999999</v>
      </c>
      <c r="R4" s="70">
        <v>91.697400000000002</v>
      </c>
      <c r="S4" s="70">
        <v>43.345199999999998</v>
      </c>
      <c r="T4" s="70">
        <v>40.292999999999999</v>
      </c>
      <c r="U4" s="70">
        <v>43.069499999999998</v>
      </c>
      <c r="V4" s="70">
        <v>54.051499999999997</v>
      </c>
      <c r="W4" s="70">
        <v>38.078000000000003</v>
      </c>
      <c r="X4" s="70">
        <v>34.6113</v>
      </c>
      <c r="Y4" s="70">
        <v>37.617100000000001</v>
      </c>
      <c r="Z4" s="70">
        <v>30.798200000000001</v>
      </c>
    </row>
    <row r="5" spans="1:29" x14ac:dyDescent="0.25">
      <c r="A5" s="69"/>
      <c r="B5" s="61">
        <v>45500</v>
      </c>
      <c r="C5" s="70">
        <v>37.205500000000001</v>
      </c>
      <c r="D5" s="70">
        <v>28.873999999999999</v>
      </c>
      <c r="E5" s="70">
        <v>29.579799999999999</v>
      </c>
      <c r="F5" s="70">
        <v>26.464300000000001</v>
      </c>
      <c r="G5" s="70">
        <v>24.623799999999999</v>
      </c>
      <c r="H5" s="70">
        <v>25.1553</v>
      </c>
      <c r="I5" s="70">
        <v>18.402100000000001</v>
      </c>
      <c r="J5" s="70">
        <v>10.7555</v>
      </c>
      <c r="K5" s="70">
        <v>11.5463</v>
      </c>
      <c r="L5" s="70">
        <v>15.862</v>
      </c>
      <c r="M5" s="70">
        <v>8.4372000000000007</v>
      </c>
      <c r="N5" s="70">
        <v>2.2686000000000002</v>
      </c>
      <c r="O5" s="70">
        <v>5.2480000000000002</v>
      </c>
      <c r="P5" s="70">
        <v>7.6393000000000004</v>
      </c>
      <c r="Q5" s="70">
        <v>10.1638</v>
      </c>
      <c r="R5" s="70">
        <v>153.70599999999999</v>
      </c>
      <c r="S5" s="70">
        <v>233.32669999999999</v>
      </c>
      <c r="T5" s="70">
        <v>23.976199999999999</v>
      </c>
      <c r="U5" s="70">
        <v>30.1585</v>
      </c>
      <c r="V5" s="70">
        <v>32.269199999999998</v>
      </c>
      <c r="W5" s="70">
        <v>19.8521</v>
      </c>
      <c r="X5" s="70">
        <v>19.558900000000001</v>
      </c>
      <c r="Y5" s="70">
        <v>25.7484</v>
      </c>
      <c r="Z5" s="70">
        <v>14.4537</v>
      </c>
    </row>
    <row r="6" spans="1:29" x14ac:dyDescent="0.25">
      <c r="A6" s="69"/>
      <c r="B6" s="61">
        <v>45501</v>
      </c>
      <c r="C6" s="70">
        <v>18.7728</v>
      </c>
      <c r="D6" s="70">
        <v>17.2895</v>
      </c>
      <c r="E6" s="70">
        <v>12.690300000000001</v>
      </c>
      <c r="F6" s="70">
        <v>8.9901999999999997</v>
      </c>
      <c r="G6" s="70">
        <v>8.8521000000000001</v>
      </c>
      <c r="H6" s="70">
        <v>11.148099999999999</v>
      </c>
      <c r="I6" s="70">
        <v>8.7573000000000008</v>
      </c>
      <c r="J6" s="70">
        <v>6.5137999999999998</v>
      </c>
      <c r="K6" s="70">
        <v>1.7834000000000001</v>
      </c>
      <c r="L6" s="70">
        <v>5.0369999999999999</v>
      </c>
      <c r="M6" s="70">
        <v>-0.3125</v>
      </c>
      <c r="N6" s="70">
        <v>1.2103999999999999</v>
      </c>
      <c r="O6" s="70">
        <v>3.2913000000000001</v>
      </c>
      <c r="P6" s="70">
        <v>7.0838000000000001</v>
      </c>
      <c r="Q6" s="70">
        <v>12.148</v>
      </c>
      <c r="R6" s="70">
        <v>15.535</v>
      </c>
      <c r="S6" s="70">
        <v>257.3159</v>
      </c>
      <c r="T6" s="70">
        <v>31.9923</v>
      </c>
      <c r="U6" s="70">
        <v>33.523899999999998</v>
      </c>
      <c r="V6" s="70">
        <v>7.0374999999999996</v>
      </c>
      <c r="W6" s="70">
        <v>6.9250999999999996</v>
      </c>
      <c r="X6" s="70">
        <v>9.0083000000000002</v>
      </c>
      <c r="Y6" s="70">
        <v>11.010999999999999</v>
      </c>
      <c r="Z6" s="70">
        <v>9.0228999999999999</v>
      </c>
    </row>
    <row r="7" spans="1:29" x14ac:dyDescent="0.25">
      <c r="A7" s="69"/>
      <c r="B7" s="61">
        <v>45502</v>
      </c>
      <c r="C7" s="70">
        <v>9.3157999999999994</v>
      </c>
      <c r="D7" s="70">
        <v>9.3827999999999996</v>
      </c>
      <c r="E7" s="70">
        <v>9.2449999999999992</v>
      </c>
      <c r="F7" s="70">
        <v>9.2288999999999994</v>
      </c>
      <c r="G7" s="70">
        <v>10.9879</v>
      </c>
      <c r="H7" s="70">
        <v>11.0487</v>
      </c>
      <c r="I7" s="70">
        <v>10.0976</v>
      </c>
      <c r="J7" s="70">
        <v>7.5669000000000004</v>
      </c>
      <c r="K7" s="70">
        <v>8.9510000000000005</v>
      </c>
      <c r="L7" s="70">
        <v>10.0365</v>
      </c>
      <c r="M7" s="70">
        <v>13.830299999999999</v>
      </c>
      <c r="N7" s="70">
        <v>18.591000000000001</v>
      </c>
      <c r="O7" s="70">
        <v>285.58580000000001</v>
      </c>
      <c r="P7" s="70">
        <v>25.419699999999999</v>
      </c>
      <c r="Q7" s="70">
        <v>28.7531</v>
      </c>
      <c r="R7" s="70">
        <v>34.33</v>
      </c>
      <c r="S7" s="70">
        <v>26.431799999999999</v>
      </c>
      <c r="T7" s="70">
        <v>34.705100000000002</v>
      </c>
      <c r="U7" s="70">
        <v>44.754600000000003</v>
      </c>
      <c r="V7" s="70">
        <v>49.344799999999999</v>
      </c>
      <c r="W7" s="70">
        <v>43.213099999999997</v>
      </c>
      <c r="X7" s="70">
        <v>30.467700000000001</v>
      </c>
      <c r="Y7" s="70">
        <v>29.393999999999998</v>
      </c>
      <c r="Z7" s="70">
        <v>18.361000000000001</v>
      </c>
    </row>
    <row r="8" spans="1:29" x14ac:dyDescent="0.25">
      <c r="A8" s="69"/>
      <c r="B8" s="61">
        <v>45503</v>
      </c>
      <c r="C8" s="70">
        <v>27.236799999999999</v>
      </c>
      <c r="D8" s="70">
        <v>23.411100000000001</v>
      </c>
      <c r="E8" s="70">
        <v>13.9565</v>
      </c>
      <c r="F8" s="70">
        <v>19.490200000000002</v>
      </c>
      <c r="G8" s="70">
        <v>23.1982</v>
      </c>
      <c r="H8" s="70">
        <v>33.543999999999997</v>
      </c>
      <c r="I8" s="70">
        <v>16.103200000000001</v>
      </c>
      <c r="J8" s="70">
        <v>22.563400000000001</v>
      </c>
      <c r="K8" s="70">
        <v>20.854199999999999</v>
      </c>
      <c r="L8" s="70">
        <v>16.993200000000002</v>
      </c>
      <c r="M8" s="70">
        <v>19.1112</v>
      </c>
      <c r="N8" s="70">
        <v>25.047499999999999</v>
      </c>
      <c r="O8" s="70">
        <v>24.966200000000001</v>
      </c>
      <c r="P8" s="70">
        <v>402.45409999999998</v>
      </c>
      <c r="Q8" s="70">
        <v>24.523399999999999</v>
      </c>
      <c r="R8" s="70">
        <v>39.5077</v>
      </c>
      <c r="S8" s="70">
        <v>10.1381</v>
      </c>
      <c r="T8" s="70">
        <v>10.272</v>
      </c>
      <c r="U8" s="70">
        <v>17.877500000000001</v>
      </c>
      <c r="V8" s="70">
        <v>51.456099999999999</v>
      </c>
      <c r="W8" s="70">
        <v>44.113100000000003</v>
      </c>
      <c r="X8" s="70">
        <v>34.340299999999999</v>
      </c>
      <c r="Y8" s="70">
        <v>14.6646</v>
      </c>
      <c r="Z8" s="70">
        <v>13.6396</v>
      </c>
    </row>
    <row r="9" spans="1:29" x14ac:dyDescent="0.25">
      <c r="A9" s="69"/>
      <c r="B9" s="61">
        <v>45504</v>
      </c>
      <c r="C9" s="70">
        <v>18.3811</v>
      </c>
      <c r="D9" s="70">
        <v>21.6526</v>
      </c>
      <c r="E9" s="70">
        <v>16.695900000000002</v>
      </c>
      <c r="F9" s="70">
        <v>14.952400000000001</v>
      </c>
      <c r="G9" s="70">
        <v>19.881</v>
      </c>
      <c r="H9" s="70">
        <v>27.818999999999999</v>
      </c>
      <c r="I9" s="70">
        <v>18.866</v>
      </c>
      <c r="J9" s="70">
        <v>11.879799999999999</v>
      </c>
      <c r="K9" s="70">
        <v>16.5992</v>
      </c>
      <c r="L9" s="70">
        <v>25.569800000000001</v>
      </c>
      <c r="M9" s="70">
        <v>30.6494</v>
      </c>
      <c r="N9" s="70">
        <v>20.7332</v>
      </c>
      <c r="O9" s="70">
        <v>32.235199999999999</v>
      </c>
      <c r="P9" s="70">
        <v>37.632199999999997</v>
      </c>
      <c r="Q9" s="70">
        <v>40.015000000000001</v>
      </c>
      <c r="R9" s="70">
        <v>30.138999999999999</v>
      </c>
      <c r="S9" s="70">
        <v>42.356200000000001</v>
      </c>
      <c r="T9" s="70">
        <v>35.7928</v>
      </c>
      <c r="U9" s="70">
        <v>25.735600000000002</v>
      </c>
      <c r="V9" s="70">
        <v>76.036900000000003</v>
      </c>
      <c r="W9" s="70">
        <v>21.657</v>
      </c>
      <c r="X9" s="70">
        <v>28.241199999999999</v>
      </c>
      <c r="Y9" s="70">
        <v>35.859200000000001</v>
      </c>
      <c r="Z9" s="70">
        <v>16.1511</v>
      </c>
    </row>
    <row r="10" spans="1:29" x14ac:dyDescent="0.25">
      <c r="A10" s="69"/>
      <c r="B10" s="61">
        <v>45505</v>
      </c>
      <c r="C10" s="70">
        <v>38.609699999999997</v>
      </c>
      <c r="D10" s="70">
        <v>33.570599999999999</v>
      </c>
      <c r="E10" s="70">
        <v>36.384599999999999</v>
      </c>
      <c r="F10" s="70">
        <v>38.184399999999997</v>
      </c>
      <c r="G10" s="70">
        <v>40.078699999999998</v>
      </c>
      <c r="H10" s="70">
        <v>46.013800000000003</v>
      </c>
      <c r="I10" s="70">
        <v>35.1021</v>
      </c>
      <c r="J10" s="70">
        <v>30.089600000000001</v>
      </c>
      <c r="K10" s="70">
        <v>29.524100000000001</v>
      </c>
      <c r="L10" s="70">
        <v>28.93</v>
      </c>
      <c r="M10" s="70">
        <v>20.011500000000002</v>
      </c>
      <c r="N10" s="70">
        <v>15.2349</v>
      </c>
      <c r="O10" s="70">
        <v>29.201699999999999</v>
      </c>
      <c r="P10" s="70">
        <v>41.403199999999998</v>
      </c>
      <c r="Q10" s="70">
        <v>46.832500000000003</v>
      </c>
      <c r="R10" s="70">
        <v>59.500100000000003</v>
      </c>
      <c r="S10" s="70">
        <v>49.309800000000003</v>
      </c>
      <c r="T10" s="70">
        <v>44.174199999999999</v>
      </c>
      <c r="U10" s="70">
        <v>92.374300000000005</v>
      </c>
      <c r="V10" s="70">
        <v>61.757399999999997</v>
      </c>
      <c r="W10" s="70">
        <v>33.533700000000003</v>
      </c>
      <c r="X10" s="70">
        <v>44.786799999999999</v>
      </c>
      <c r="Y10" s="70">
        <v>49.058999999999997</v>
      </c>
      <c r="Z10" s="70">
        <v>14.8073</v>
      </c>
    </row>
    <row r="11" spans="1:29" x14ac:dyDescent="0.25">
      <c r="A11" s="69"/>
      <c r="B11" s="61">
        <v>45506</v>
      </c>
      <c r="C11" s="70">
        <v>52.033299999999997</v>
      </c>
      <c r="D11" s="70">
        <v>34.932000000000002</v>
      </c>
      <c r="E11" s="70">
        <v>42.1753</v>
      </c>
      <c r="F11" s="70">
        <v>40.890500000000003</v>
      </c>
      <c r="G11" s="70">
        <v>42.337899999999998</v>
      </c>
      <c r="H11" s="70">
        <v>39.976599999999998</v>
      </c>
      <c r="I11" s="70">
        <v>12.5824</v>
      </c>
      <c r="J11" s="70">
        <v>19.001999999999999</v>
      </c>
      <c r="K11" s="70">
        <v>14.4848</v>
      </c>
      <c r="L11" s="70">
        <v>25.0458</v>
      </c>
      <c r="M11" s="70">
        <v>36.546300000000002</v>
      </c>
      <c r="N11" s="70">
        <v>44.656500000000001</v>
      </c>
      <c r="O11" s="70">
        <v>41.389200000000002</v>
      </c>
      <c r="P11" s="70">
        <v>37.407400000000003</v>
      </c>
      <c r="Q11" s="70">
        <v>13.0784</v>
      </c>
      <c r="R11" s="70">
        <v>8.3352000000000004</v>
      </c>
      <c r="S11" s="70">
        <v>7.0007999999999999</v>
      </c>
      <c r="T11" s="70">
        <v>6.7366000000000001</v>
      </c>
      <c r="U11" s="70">
        <v>6.6369999999999996</v>
      </c>
      <c r="V11" s="70">
        <v>6.7267000000000001</v>
      </c>
      <c r="W11" s="70">
        <v>6.4817999999999998</v>
      </c>
      <c r="X11" s="70">
        <v>6.5472000000000001</v>
      </c>
      <c r="Y11" s="70">
        <v>10.1233</v>
      </c>
      <c r="Z11" s="70">
        <v>16.793600000000001</v>
      </c>
    </row>
    <row r="12" spans="1:29" x14ac:dyDescent="0.25">
      <c r="A12" s="69"/>
      <c r="B12" s="61">
        <v>45507</v>
      </c>
      <c r="C12" s="70">
        <v>5.9748000000000001</v>
      </c>
      <c r="D12" s="70">
        <v>5.3547000000000002</v>
      </c>
      <c r="E12" s="70">
        <v>5.0731000000000002</v>
      </c>
      <c r="F12" s="70">
        <v>4.9983000000000004</v>
      </c>
      <c r="G12" s="70">
        <v>4.9607000000000001</v>
      </c>
      <c r="H12" s="70">
        <v>5.0552999999999999</v>
      </c>
      <c r="I12" s="70">
        <v>-89.796599999999998</v>
      </c>
      <c r="J12" s="70">
        <v>4.7847999999999997</v>
      </c>
      <c r="K12" s="70">
        <v>4.5601000000000003</v>
      </c>
      <c r="L12" s="70">
        <v>4.8666</v>
      </c>
      <c r="M12" s="70">
        <v>5.9143999999999997</v>
      </c>
      <c r="N12" s="70">
        <v>5.5170000000000003</v>
      </c>
      <c r="O12" s="70">
        <v>7.0529999999999999</v>
      </c>
      <c r="P12" s="70">
        <v>19.0153</v>
      </c>
      <c r="Q12" s="70">
        <v>7.0370999999999997</v>
      </c>
      <c r="R12" s="70">
        <v>6.9421999999999997</v>
      </c>
      <c r="S12" s="70">
        <v>6.7373000000000003</v>
      </c>
      <c r="T12" s="70">
        <v>3.9910999999999999</v>
      </c>
      <c r="U12" s="70">
        <v>3.5613999999999999</v>
      </c>
      <c r="V12" s="70">
        <v>48.063499999999998</v>
      </c>
      <c r="W12" s="70">
        <v>14.117900000000001</v>
      </c>
      <c r="X12" s="70">
        <v>14.682399999999999</v>
      </c>
      <c r="Y12" s="70">
        <v>39.552199999999999</v>
      </c>
      <c r="Z12" s="70">
        <v>23.0274</v>
      </c>
    </row>
    <row r="13" spans="1:29" x14ac:dyDescent="0.25">
      <c r="A13" s="69"/>
      <c r="B13" s="61">
        <v>45508</v>
      </c>
      <c r="C13" s="70">
        <v>28.815100000000001</v>
      </c>
      <c r="D13" s="70">
        <v>3.4285000000000001</v>
      </c>
      <c r="E13" s="70">
        <v>3.5848</v>
      </c>
      <c r="F13" s="70">
        <v>3.1183999999999998</v>
      </c>
      <c r="G13" s="70">
        <v>3.0617000000000001</v>
      </c>
      <c r="H13" s="70">
        <v>2.6132</v>
      </c>
      <c r="I13" s="70">
        <v>1.1303000000000001</v>
      </c>
      <c r="J13" s="70">
        <v>1.3085</v>
      </c>
      <c r="K13" s="70">
        <v>1.4188000000000001</v>
      </c>
      <c r="L13" s="70">
        <v>1.4266000000000001</v>
      </c>
      <c r="M13" s="70">
        <v>2.5512000000000001</v>
      </c>
      <c r="N13" s="70">
        <v>5.0450999999999997</v>
      </c>
      <c r="O13" s="70">
        <v>19.9878</v>
      </c>
      <c r="P13" s="70">
        <v>28.519500000000001</v>
      </c>
      <c r="Q13" s="70">
        <v>32.907699999999998</v>
      </c>
      <c r="R13" s="70">
        <v>31.082000000000001</v>
      </c>
      <c r="S13" s="70">
        <v>37.392400000000002</v>
      </c>
      <c r="T13" s="70">
        <v>14.7921</v>
      </c>
      <c r="U13" s="70">
        <v>4.6036999999999999</v>
      </c>
      <c r="V13" s="70">
        <v>3.7955000000000001</v>
      </c>
      <c r="W13" s="70">
        <v>4.3262999999999998</v>
      </c>
      <c r="X13" s="70">
        <v>4.9164000000000003</v>
      </c>
      <c r="Y13" s="70">
        <v>36.073799999999999</v>
      </c>
      <c r="Z13" s="70">
        <v>21.0671</v>
      </c>
    </row>
    <row r="14" spans="1:29" x14ac:dyDescent="0.25">
      <c r="A14" s="69"/>
      <c r="B14" s="61">
        <v>45509</v>
      </c>
      <c r="C14" s="70">
        <v>27.6995</v>
      </c>
      <c r="D14" s="70">
        <v>4.8255999999999997</v>
      </c>
      <c r="E14" s="70">
        <v>3.3207</v>
      </c>
      <c r="F14" s="70">
        <v>3.6465999999999998</v>
      </c>
      <c r="G14" s="70">
        <v>3.4169</v>
      </c>
      <c r="H14" s="70">
        <v>3.3106</v>
      </c>
      <c r="I14" s="70">
        <v>1.3633</v>
      </c>
      <c r="J14" s="70">
        <v>1.2948</v>
      </c>
      <c r="K14" s="70">
        <v>3.6686999999999999</v>
      </c>
      <c r="L14" s="70">
        <v>10.867800000000001</v>
      </c>
      <c r="M14" s="70">
        <v>24.5078</v>
      </c>
      <c r="N14" s="70">
        <v>18.426100000000002</v>
      </c>
      <c r="O14" s="70">
        <v>32.360700000000001</v>
      </c>
      <c r="P14" s="70">
        <v>38.607300000000002</v>
      </c>
      <c r="Q14" s="70">
        <v>63.143999999999998</v>
      </c>
      <c r="R14" s="70">
        <v>54.072899999999997</v>
      </c>
      <c r="S14" s="70">
        <v>108.6446</v>
      </c>
      <c r="T14" s="70">
        <v>47.264400000000002</v>
      </c>
      <c r="U14" s="70">
        <v>123.729</v>
      </c>
      <c r="V14" s="70">
        <v>67.733699999999999</v>
      </c>
      <c r="W14" s="70">
        <v>47.956800000000001</v>
      </c>
      <c r="X14" s="70">
        <v>38.354300000000002</v>
      </c>
      <c r="Y14" s="70">
        <v>38.052300000000002</v>
      </c>
      <c r="Z14" s="70">
        <v>31.620200000000001</v>
      </c>
    </row>
    <row r="15" spans="1:29" x14ac:dyDescent="0.25">
      <c r="A15" s="69"/>
      <c r="B15" s="61">
        <v>45510</v>
      </c>
      <c r="C15" s="70">
        <v>21.104600000000001</v>
      </c>
      <c r="D15" s="70">
        <v>13.787800000000001</v>
      </c>
      <c r="E15" s="70">
        <v>14.8367</v>
      </c>
      <c r="F15" s="70">
        <v>18.146999999999998</v>
      </c>
      <c r="G15" s="70">
        <v>17.458200000000001</v>
      </c>
      <c r="H15" s="70">
        <v>26.114799999999999</v>
      </c>
      <c r="I15" s="70">
        <v>8.6341999999999999</v>
      </c>
      <c r="J15" s="70">
        <v>7.8491999999999997</v>
      </c>
      <c r="K15" s="70">
        <v>17.638100000000001</v>
      </c>
      <c r="L15" s="70">
        <v>18.919499999999999</v>
      </c>
      <c r="M15" s="70">
        <v>25.63</v>
      </c>
      <c r="N15" s="70">
        <v>18.146100000000001</v>
      </c>
      <c r="O15" s="70">
        <v>34.826900000000002</v>
      </c>
      <c r="P15" s="70">
        <v>31.518599999999999</v>
      </c>
      <c r="Q15" s="70">
        <v>37.280299999999997</v>
      </c>
      <c r="R15" s="70">
        <v>40.656300000000002</v>
      </c>
      <c r="S15" s="70">
        <v>38.170999999999999</v>
      </c>
      <c r="T15" s="70">
        <v>40.802700000000002</v>
      </c>
      <c r="U15" s="70">
        <v>54.152799999999999</v>
      </c>
      <c r="V15" s="70">
        <v>51.863599999999998</v>
      </c>
      <c r="W15" s="70">
        <v>47.521000000000001</v>
      </c>
      <c r="X15" s="70">
        <v>17.895700000000001</v>
      </c>
      <c r="Y15" s="70">
        <v>38.766399999999997</v>
      </c>
      <c r="Z15" s="70">
        <v>22.388500000000001</v>
      </c>
    </row>
    <row r="16" spans="1:29" x14ac:dyDescent="0.25">
      <c r="A16" s="69"/>
      <c r="B16" s="61">
        <v>45511</v>
      </c>
      <c r="C16" s="70">
        <v>17.590800000000002</v>
      </c>
      <c r="D16" s="70">
        <v>34.533099999999997</v>
      </c>
      <c r="E16" s="70">
        <v>30.986899999999999</v>
      </c>
      <c r="F16" s="70">
        <v>31.816600000000001</v>
      </c>
      <c r="G16" s="70">
        <v>33.492100000000001</v>
      </c>
      <c r="H16" s="70">
        <v>32.793199999999999</v>
      </c>
      <c r="I16" s="70">
        <v>10.5045</v>
      </c>
      <c r="J16" s="70">
        <v>20.491299999999999</v>
      </c>
      <c r="K16" s="70">
        <v>11.670500000000001</v>
      </c>
      <c r="L16" s="70">
        <v>27.740300000000001</v>
      </c>
      <c r="M16" s="70">
        <v>30.319500000000001</v>
      </c>
      <c r="N16" s="70">
        <v>31.985099999999999</v>
      </c>
      <c r="O16" s="70">
        <v>31.439499999999999</v>
      </c>
      <c r="P16" s="70">
        <v>32.480200000000004</v>
      </c>
      <c r="Q16" s="70">
        <v>31.511500000000002</v>
      </c>
      <c r="R16" s="70">
        <v>32.131399999999999</v>
      </c>
      <c r="S16" s="70">
        <v>30.200800000000001</v>
      </c>
      <c r="T16" s="70">
        <v>38.950800000000001</v>
      </c>
      <c r="U16" s="70">
        <v>49.624299999999998</v>
      </c>
      <c r="V16" s="70">
        <v>39.326700000000002</v>
      </c>
      <c r="W16" s="70">
        <v>36.650500000000001</v>
      </c>
      <c r="X16" s="70">
        <v>34.645699999999998</v>
      </c>
      <c r="Y16" s="70">
        <v>36.922600000000003</v>
      </c>
      <c r="Z16" s="70">
        <v>28.946999999999999</v>
      </c>
    </row>
    <row r="17" spans="1:26" x14ac:dyDescent="0.25">
      <c r="A17" s="69"/>
      <c r="B17" s="61">
        <v>45512</v>
      </c>
      <c r="C17" s="70">
        <v>28.203800000000001</v>
      </c>
      <c r="D17" s="70">
        <v>16.517900000000001</v>
      </c>
      <c r="E17" s="70">
        <v>28.046900000000001</v>
      </c>
      <c r="F17" s="70">
        <v>14.17</v>
      </c>
      <c r="G17" s="70">
        <v>26.880199999999999</v>
      </c>
      <c r="H17" s="70">
        <v>32.0167</v>
      </c>
      <c r="I17" s="70">
        <v>19.472999999999999</v>
      </c>
      <c r="J17" s="70">
        <v>8.8073999999999995</v>
      </c>
      <c r="K17" s="70">
        <v>8.8867999999999991</v>
      </c>
      <c r="L17" s="70">
        <v>20.279</v>
      </c>
      <c r="M17" s="70">
        <v>9.8337000000000003</v>
      </c>
      <c r="N17" s="70">
        <v>17.0244</v>
      </c>
      <c r="O17" s="70">
        <v>18.404399999999999</v>
      </c>
      <c r="P17" s="70">
        <v>26.0715</v>
      </c>
      <c r="Q17" s="70">
        <v>26.168299999999999</v>
      </c>
      <c r="R17" s="70">
        <v>27.96</v>
      </c>
      <c r="S17" s="70">
        <v>28.582999999999998</v>
      </c>
      <c r="T17" s="70">
        <v>38.1477</v>
      </c>
      <c r="U17" s="70">
        <v>39.450099999999999</v>
      </c>
      <c r="V17" s="70">
        <v>37.639000000000003</v>
      </c>
      <c r="W17" s="70">
        <v>32.600299999999997</v>
      </c>
      <c r="X17" s="70">
        <v>17.488</v>
      </c>
      <c r="Y17" s="70">
        <v>27.392199999999999</v>
      </c>
      <c r="Z17" s="70">
        <v>11.910299999999999</v>
      </c>
    </row>
    <row r="18" spans="1:26" x14ac:dyDescent="0.25">
      <c r="A18" s="69"/>
      <c r="B18" s="61">
        <v>45513</v>
      </c>
      <c r="C18" s="70">
        <v>19.518699999999999</v>
      </c>
      <c r="D18" s="70">
        <v>11.645899999999999</v>
      </c>
      <c r="E18" s="70">
        <v>8.8701000000000008</v>
      </c>
      <c r="F18" s="70">
        <v>8.8469999999999995</v>
      </c>
      <c r="G18" s="70">
        <v>8.8935999999999993</v>
      </c>
      <c r="H18" s="70">
        <v>12.991400000000001</v>
      </c>
      <c r="I18" s="70">
        <v>8.7475000000000005</v>
      </c>
      <c r="J18" s="70">
        <v>7.4231999999999996</v>
      </c>
      <c r="K18" s="70">
        <v>8.8671000000000006</v>
      </c>
      <c r="L18" s="70">
        <v>7.3277000000000001</v>
      </c>
      <c r="M18" s="70">
        <v>20.648</v>
      </c>
      <c r="N18" s="70">
        <v>22.362200000000001</v>
      </c>
      <c r="O18" s="70">
        <v>9.6268999999999991</v>
      </c>
      <c r="P18" s="70">
        <v>30.6633</v>
      </c>
      <c r="Q18" s="70">
        <v>33.279699999999998</v>
      </c>
      <c r="R18" s="70">
        <v>33.792099999999998</v>
      </c>
      <c r="S18" s="70">
        <v>32.6616</v>
      </c>
      <c r="T18" s="70">
        <v>33.136699999999998</v>
      </c>
      <c r="U18" s="70">
        <v>41.286000000000001</v>
      </c>
      <c r="V18" s="70">
        <v>35.9435</v>
      </c>
      <c r="W18" s="70">
        <v>31.439599999999999</v>
      </c>
      <c r="X18" s="70">
        <v>26.369299999999999</v>
      </c>
      <c r="Y18" s="70">
        <v>33.234499999999997</v>
      </c>
      <c r="Z18" s="70">
        <v>26.720099999999999</v>
      </c>
    </row>
    <row r="19" spans="1:26" x14ac:dyDescent="0.25">
      <c r="A19" s="69"/>
      <c r="B19" s="61">
        <v>45514</v>
      </c>
      <c r="C19" s="70">
        <v>26.998999999999999</v>
      </c>
      <c r="D19" s="70">
        <v>28.1889</v>
      </c>
      <c r="E19" s="70">
        <v>23.738</v>
      </c>
      <c r="F19" s="70">
        <v>14.380800000000001</v>
      </c>
      <c r="G19" s="70">
        <v>10.0025</v>
      </c>
      <c r="H19" s="70">
        <v>9.6717999999999993</v>
      </c>
      <c r="I19" s="70">
        <v>12.6454</v>
      </c>
      <c r="J19" s="70">
        <v>5.8456000000000001</v>
      </c>
      <c r="K19" s="70">
        <v>13.979200000000001</v>
      </c>
      <c r="L19" s="70">
        <v>16.351900000000001</v>
      </c>
      <c r="M19" s="70">
        <v>18.6859</v>
      </c>
      <c r="N19" s="70">
        <v>18.816800000000001</v>
      </c>
      <c r="O19" s="70">
        <v>26.623699999999999</v>
      </c>
      <c r="P19" s="70">
        <v>28.992999999999999</v>
      </c>
      <c r="Q19" s="70">
        <v>33.384599999999999</v>
      </c>
      <c r="R19" s="70">
        <v>77.250200000000007</v>
      </c>
      <c r="S19" s="70">
        <v>40.571199999999997</v>
      </c>
      <c r="T19" s="70">
        <v>291.65269999999998</v>
      </c>
      <c r="U19" s="70">
        <v>34.130600000000001</v>
      </c>
      <c r="V19" s="70">
        <v>39.694099999999999</v>
      </c>
      <c r="W19" s="70">
        <v>33.948099999999997</v>
      </c>
      <c r="X19" s="70">
        <v>31.773299999999999</v>
      </c>
      <c r="Y19" s="70">
        <v>37.161499999999997</v>
      </c>
      <c r="Z19" s="70">
        <v>34.926600000000001</v>
      </c>
    </row>
    <row r="20" spans="1:26" x14ac:dyDescent="0.25">
      <c r="A20" s="69"/>
      <c r="B20" s="61">
        <v>45515</v>
      </c>
      <c r="C20" s="70">
        <v>-95.564499999999995</v>
      </c>
      <c r="D20" s="70">
        <v>19.508400000000002</v>
      </c>
      <c r="E20" s="70">
        <v>22.918800000000001</v>
      </c>
      <c r="F20" s="70">
        <v>14.1408</v>
      </c>
      <c r="G20" s="70">
        <v>19.089400000000001</v>
      </c>
      <c r="H20" s="70">
        <v>10.3468</v>
      </c>
      <c r="I20" s="70">
        <v>4.5060000000000002</v>
      </c>
      <c r="J20" s="70">
        <v>2.8889999999999998</v>
      </c>
      <c r="K20" s="70">
        <v>6.2511999999999999</v>
      </c>
      <c r="L20" s="70">
        <v>7.5585000000000004</v>
      </c>
      <c r="M20" s="70">
        <v>13.3626</v>
      </c>
      <c r="N20" s="70">
        <v>25.268599999999999</v>
      </c>
      <c r="O20" s="70">
        <v>26.776199999999999</v>
      </c>
      <c r="P20" s="70">
        <v>29.6662</v>
      </c>
      <c r="Q20" s="70">
        <v>30.494299999999999</v>
      </c>
      <c r="R20" s="70">
        <v>34.630400000000002</v>
      </c>
      <c r="S20" s="70">
        <v>39.640900000000002</v>
      </c>
      <c r="T20" s="70">
        <v>272.43450000000001</v>
      </c>
      <c r="U20" s="70">
        <v>44.6479</v>
      </c>
      <c r="V20" s="70">
        <v>45.343000000000004</v>
      </c>
      <c r="W20" s="70">
        <v>43.433900000000001</v>
      </c>
      <c r="X20" s="70">
        <v>9.7012</v>
      </c>
      <c r="Y20" s="70">
        <v>37.835500000000003</v>
      </c>
      <c r="Z20" s="70">
        <v>23.1938</v>
      </c>
    </row>
    <row r="21" spans="1:26" x14ac:dyDescent="0.25">
      <c r="A21" s="69"/>
      <c r="B21" s="61">
        <v>45516</v>
      </c>
      <c r="C21" s="70">
        <v>24.263400000000001</v>
      </c>
      <c r="D21" s="70">
        <v>11.619199999999999</v>
      </c>
      <c r="E21" s="70">
        <v>22.239899999999999</v>
      </c>
      <c r="F21" s="70">
        <v>22.3919</v>
      </c>
      <c r="G21" s="70">
        <v>23.711300000000001</v>
      </c>
      <c r="H21" s="70">
        <v>26.87</v>
      </c>
      <c r="I21" s="70">
        <v>4.9071999999999996</v>
      </c>
      <c r="J21" s="70">
        <v>5.0110000000000001</v>
      </c>
      <c r="K21" s="70">
        <v>5.7752999999999997</v>
      </c>
      <c r="L21" s="70">
        <v>12.095800000000001</v>
      </c>
      <c r="M21" s="70">
        <v>25.5656</v>
      </c>
      <c r="N21" s="70">
        <v>29.1997</v>
      </c>
      <c r="O21" s="70">
        <v>30.911999999999999</v>
      </c>
      <c r="P21" s="70">
        <v>30.767399999999999</v>
      </c>
      <c r="Q21" s="70">
        <v>790.14430000000004</v>
      </c>
      <c r="R21" s="70">
        <v>26.829899999999999</v>
      </c>
      <c r="S21" s="70">
        <v>28.656199999999998</v>
      </c>
      <c r="T21" s="70">
        <v>31.815300000000001</v>
      </c>
      <c r="U21" s="70">
        <v>50.569800000000001</v>
      </c>
      <c r="V21" s="70">
        <v>38.582999999999998</v>
      </c>
      <c r="W21" s="70">
        <v>32.961500000000001</v>
      </c>
      <c r="X21" s="70">
        <v>25.9389</v>
      </c>
      <c r="Y21" s="70">
        <v>29.0792</v>
      </c>
      <c r="Z21" s="70">
        <v>14.8216</v>
      </c>
    </row>
    <row r="22" spans="1:26" x14ac:dyDescent="0.25">
      <c r="A22" s="69"/>
      <c r="B22" s="61">
        <v>45517</v>
      </c>
      <c r="C22" s="70">
        <v>20.306799999999999</v>
      </c>
      <c r="D22" s="70">
        <v>13.4078</v>
      </c>
      <c r="E22" s="70">
        <v>5.7050999999999998</v>
      </c>
      <c r="F22" s="70">
        <v>5.5414000000000003</v>
      </c>
      <c r="G22" s="70">
        <v>8.6095000000000006</v>
      </c>
      <c r="H22" s="70">
        <v>7.3356000000000003</v>
      </c>
      <c r="I22" s="70">
        <v>17.209700000000002</v>
      </c>
      <c r="J22" s="70">
        <v>14.0747</v>
      </c>
      <c r="K22" s="70">
        <v>12.7232</v>
      </c>
      <c r="L22" s="70">
        <v>23.099699999999999</v>
      </c>
      <c r="M22" s="70">
        <v>20.2987</v>
      </c>
      <c r="N22" s="70">
        <v>24.269500000000001</v>
      </c>
      <c r="O22" s="70">
        <v>24.043399999999998</v>
      </c>
      <c r="P22" s="70">
        <v>23.476099999999999</v>
      </c>
      <c r="Q22" s="70">
        <v>20.149000000000001</v>
      </c>
      <c r="R22" s="70">
        <v>18.251200000000001</v>
      </c>
      <c r="S22" s="70">
        <v>19.0335</v>
      </c>
      <c r="T22" s="70">
        <v>33.879899999999999</v>
      </c>
      <c r="U22" s="70">
        <v>38.820399999999999</v>
      </c>
      <c r="V22" s="70">
        <v>37.733899999999998</v>
      </c>
      <c r="W22" s="70">
        <v>28.884599999999999</v>
      </c>
      <c r="X22" s="70">
        <v>19.5229</v>
      </c>
      <c r="Y22" s="70">
        <v>28.120999999999999</v>
      </c>
      <c r="Z22" s="70">
        <v>19.09</v>
      </c>
    </row>
    <row r="23" spans="1:26" x14ac:dyDescent="0.25">
      <c r="A23" s="69"/>
      <c r="B23" s="61">
        <v>45518</v>
      </c>
      <c r="C23" s="70">
        <v>22.069199999999999</v>
      </c>
      <c r="D23" s="70">
        <v>18.743300000000001</v>
      </c>
      <c r="E23" s="70">
        <v>21.518699999999999</v>
      </c>
      <c r="F23" s="70">
        <v>21.582000000000001</v>
      </c>
      <c r="G23" s="70">
        <v>21.854199999999999</v>
      </c>
      <c r="H23" s="70">
        <v>25.822399999999998</v>
      </c>
      <c r="I23" s="70">
        <v>16.480399999999999</v>
      </c>
      <c r="J23" s="70">
        <v>13.363</v>
      </c>
      <c r="K23" s="70">
        <v>9.6529000000000007</v>
      </c>
      <c r="L23" s="70">
        <v>10.6134</v>
      </c>
      <c r="M23" s="70">
        <v>14.4329</v>
      </c>
      <c r="N23" s="70">
        <v>19.6662</v>
      </c>
      <c r="O23" s="70">
        <v>20.241800000000001</v>
      </c>
      <c r="P23" s="70">
        <v>21.2011</v>
      </c>
      <c r="Q23" s="70">
        <v>22.2058</v>
      </c>
      <c r="R23" s="70">
        <v>22.0733</v>
      </c>
      <c r="S23" s="70">
        <v>30.123999999999999</v>
      </c>
      <c r="T23" s="70">
        <v>31.8444</v>
      </c>
      <c r="U23" s="70">
        <v>58.502499999999998</v>
      </c>
      <c r="V23" s="70">
        <v>44.999200000000002</v>
      </c>
      <c r="W23" s="70">
        <v>38.419600000000003</v>
      </c>
      <c r="X23" s="70">
        <v>32.513800000000003</v>
      </c>
      <c r="Y23" s="70">
        <v>33.699100000000001</v>
      </c>
      <c r="Z23" s="70">
        <v>24.671900000000001</v>
      </c>
    </row>
    <row r="24" spans="1:26" x14ac:dyDescent="0.25">
      <c r="A24" s="69"/>
      <c r="B24" s="61">
        <v>45519</v>
      </c>
      <c r="C24" s="70">
        <v>28.674099999999999</v>
      </c>
      <c r="D24" s="70">
        <v>19.3963</v>
      </c>
      <c r="E24" s="70">
        <v>20.723600000000001</v>
      </c>
      <c r="F24" s="70">
        <v>14.647399999999999</v>
      </c>
      <c r="G24" s="70">
        <v>15.4018</v>
      </c>
      <c r="H24" s="70">
        <v>18.5182</v>
      </c>
      <c r="I24" s="70">
        <v>20.5305</v>
      </c>
      <c r="J24" s="70">
        <v>20.853899999999999</v>
      </c>
      <c r="K24" s="70">
        <v>15.349</v>
      </c>
      <c r="L24" s="70">
        <v>18.652200000000001</v>
      </c>
      <c r="M24" s="70">
        <v>24.047599999999999</v>
      </c>
      <c r="N24" s="70">
        <v>25.344100000000001</v>
      </c>
      <c r="O24" s="70">
        <v>246.38800000000001</v>
      </c>
      <c r="P24" s="70">
        <v>30.852599999999999</v>
      </c>
      <c r="Q24" s="70">
        <v>34.479199999999999</v>
      </c>
      <c r="R24" s="70">
        <v>36.9178</v>
      </c>
      <c r="S24" s="70">
        <v>30.4206</v>
      </c>
      <c r="T24" s="70">
        <v>37.0794</v>
      </c>
      <c r="U24" s="70">
        <v>80.845699999999994</v>
      </c>
      <c r="V24" s="70">
        <v>55.6355</v>
      </c>
      <c r="W24" s="70">
        <v>39.5749</v>
      </c>
      <c r="X24" s="70">
        <v>29.820900000000002</v>
      </c>
      <c r="Y24" s="70">
        <v>31.765799999999999</v>
      </c>
      <c r="Z24" s="70">
        <v>23.991800000000001</v>
      </c>
    </row>
    <row r="25" spans="1:26" x14ac:dyDescent="0.25">
      <c r="A25" s="69"/>
      <c r="B25" s="61">
        <v>45520</v>
      </c>
      <c r="C25" s="70">
        <v>27.8673</v>
      </c>
      <c r="D25" s="70">
        <v>25.837700000000002</v>
      </c>
      <c r="E25" s="70">
        <v>25.613</v>
      </c>
      <c r="F25" s="70">
        <v>26.200900000000001</v>
      </c>
      <c r="G25" s="70">
        <v>32.593299999999999</v>
      </c>
      <c r="H25" s="70">
        <v>35.625500000000002</v>
      </c>
      <c r="I25" s="70">
        <v>13.700200000000001</v>
      </c>
      <c r="J25" s="70">
        <v>8.5768000000000004</v>
      </c>
      <c r="K25" s="70">
        <v>12.032</v>
      </c>
      <c r="L25" s="70">
        <v>21.039000000000001</v>
      </c>
      <c r="M25" s="70">
        <v>28.3062</v>
      </c>
      <c r="N25" s="70">
        <v>30.2501</v>
      </c>
      <c r="O25" s="70">
        <v>31.432200000000002</v>
      </c>
      <c r="P25" s="70">
        <v>33.694699999999997</v>
      </c>
      <c r="Q25" s="70">
        <v>38.2746</v>
      </c>
      <c r="R25" s="70">
        <v>38.526000000000003</v>
      </c>
      <c r="S25" s="70">
        <v>36.0471</v>
      </c>
      <c r="T25" s="70">
        <v>46.190600000000003</v>
      </c>
      <c r="U25" s="70">
        <v>50.018000000000001</v>
      </c>
      <c r="V25" s="70">
        <v>40.413600000000002</v>
      </c>
      <c r="W25" s="70">
        <v>44.024900000000002</v>
      </c>
      <c r="X25" s="70">
        <v>37.632599999999996</v>
      </c>
      <c r="Y25" s="70">
        <v>42.483800000000002</v>
      </c>
      <c r="Z25" s="70">
        <v>35.688499999999998</v>
      </c>
    </row>
    <row r="26" spans="1:26" x14ac:dyDescent="0.25">
      <c r="A26" s="69"/>
      <c r="B26" s="61">
        <v>45521</v>
      </c>
      <c r="C26" s="70">
        <v>35.9221</v>
      </c>
      <c r="D26" s="70">
        <v>33.262099999999997</v>
      </c>
      <c r="E26" s="70">
        <v>26.2788</v>
      </c>
      <c r="F26" s="70">
        <v>15.3887</v>
      </c>
      <c r="G26" s="70">
        <v>15.2102</v>
      </c>
      <c r="H26" s="70">
        <v>12.6493</v>
      </c>
      <c r="I26" s="70">
        <v>6.5537999999999998</v>
      </c>
      <c r="J26" s="70">
        <v>3.5066000000000002</v>
      </c>
      <c r="K26" s="70">
        <v>12.388299999999999</v>
      </c>
      <c r="L26" s="70">
        <v>22.5961</v>
      </c>
      <c r="M26" s="70">
        <v>23.415700000000001</v>
      </c>
      <c r="N26" s="70">
        <v>21.995699999999999</v>
      </c>
      <c r="O26" s="70">
        <v>21.7592</v>
      </c>
      <c r="P26" s="70">
        <v>56.356900000000003</v>
      </c>
      <c r="Q26" s="70">
        <v>24.151599999999998</v>
      </c>
      <c r="R26" s="70">
        <v>32.9786</v>
      </c>
      <c r="S26" s="70">
        <v>25.104900000000001</v>
      </c>
      <c r="T26" s="70">
        <v>32.202300000000001</v>
      </c>
      <c r="U26" s="70">
        <v>28.4163</v>
      </c>
      <c r="V26" s="70">
        <v>33.056800000000003</v>
      </c>
      <c r="W26" s="70">
        <v>32.513100000000001</v>
      </c>
      <c r="X26" s="70">
        <v>31.670400000000001</v>
      </c>
      <c r="Y26" s="70">
        <v>33.586100000000002</v>
      </c>
      <c r="Z26" s="70">
        <v>28.2592</v>
      </c>
    </row>
    <row r="27" spans="1:26" x14ac:dyDescent="0.25">
      <c r="A27" s="69"/>
      <c r="B27" s="61">
        <v>45522</v>
      </c>
      <c r="C27" s="70">
        <v>24.2681</v>
      </c>
      <c r="D27" s="70">
        <v>20.689299999999999</v>
      </c>
      <c r="E27" s="70">
        <v>23.166</v>
      </c>
      <c r="F27" s="70">
        <v>19.917000000000002</v>
      </c>
      <c r="G27" s="70">
        <v>18.444600000000001</v>
      </c>
      <c r="H27" s="70">
        <v>18.336600000000001</v>
      </c>
      <c r="I27" s="70">
        <v>13.190099999999999</v>
      </c>
      <c r="J27" s="70">
        <v>6.1844999999999999</v>
      </c>
      <c r="K27" s="70">
        <v>10.8323</v>
      </c>
      <c r="L27" s="70">
        <v>11.885999999999999</v>
      </c>
      <c r="M27" s="70">
        <v>11.3268</v>
      </c>
      <c r="N27" s="70">
        <v>20.817599999999999</v>
      </c>
      <c r="O27" s="70">
        <v>19.3566</v>
      </c>
      <c r="P27" s="70">
        <v>20.411000000000001</v>
      </c>
      <c r="Q27" s="70">
        <v>21.3019</v>
      </c>
      <c r="R27" s="70">
        <v>24.382899999999999</v>
      </c>
      <c r="S27" s="70">
        <v>26.381699999999999</v>
      </c>
      <c r="T27" s="70">
        <v>27.046199999999999</v>
      </c>
      <c r="U27" s="70">
        <v>32.0015</v>
      </c>
      <c r="V27" s="70">
        <v>28.921500000000002</v>
      </c>
      <c r="W27" s="70">
        <v>27.369700000000002</v>
      </c>
      <c r="X27" s="70">
        <v>33.688899999999997</v>
      </c>
      <c r="Y27" s="70">
        <v>26.4329</v>
      </c>
      <c r="Z27" s="70">
        <v>22.372599999999998</v>
      </c>
    </row>
    <row r="28" spans="1:26" x14ac:dyDescent="0.25">
      <c r="A28" s="69"/>
      <c r="B28" s="61">
        <v>45523</v>
      </c>
      <c r="C28" s="70">
        <v>22.7483</v>
      </c>
      <c r="D28" s="70">
        <v>9.2464999999999993</v>
      </c>
      <c r="E28" s="70">
        <v>16.154599999999999</v>
      </c>
      <c r="F28" s="70">
        <v>16.296600000000002</v>
      </c>
      <c r="G28" s="70">
        <v>17.262499999999999</v>
      </c>
      <c r="H28" s="70">
        <v>26.634699999999999</v>
      </c>
      <c r="I28" s="70">
        <v>19.859200000000001</v>
      </c>
      <c r="J28" s="70">
        <v>5.9333999999999998</v>
      </c>
      <c r="K28" s="70">
        <v>15.501200000000001</v>
      </c>
      <c r="L28" s="70">
        <v>22.125399999999999</v>
      </c>
      <c r="M28" s="70">
        <v>20.028600000000001</v>
      </c>
      <c r="N28" s="70">
        <v>23.988600000000002</v>
      </c>
      <c r="O28" s="70">
        <v>22.907900000000001</v>
      </c>
      <c r="P28" s="70">
        <v>116.4846</v>
      </c>
      <c r="Q28" s="70">
        <v>31.513200000000001</v>
      </c>
      <c r="R28" s="70">
        <v>29.548100000000002</v>
      </c>
      <c r="S28" s="70">
        <v>36.071800000000003</v>
      </c>
      <c r="T28" s="70">
        <v>39.867199999999997</v>
      </c>
      <c r="U28" s="70">
        <v>115.5305</v>
      </c>
      <c r="V28" s="70">
        <v>37.864699999999999</v>
      </c>
      <c r="W28" s="70">
        <v>33.170999999999999</v>
      </c>
      <c r="X28" s="70">
        <v>31.5062</v>
      </c>
      <c r="Y28" s="70">
        <v>34.275199999999998</v>
      </c>
      <c r="Z28" s="70">
        <v>25.351099999999999</v>
      </c>
    </row>
    <row r="29" spans="1:26" x14ac:dyDescent="0.25">
      <c r="A29" s="69"/>
      <c r="B29" s="61">
        <v>45524</v>
      </c>
      <c r="C29" s="70">
        <v>26.872</v>
      </c>
      <c r="D29" s="70">
        <v>23.800999999999998</v>
      </c>
      <c r="E29" s="70">
        <v>12.988200000000001</v>
      </c>
      <c r="F29" s="70">
        <v>22.956</v>
      </c>
      <c r="G29" s="70">
        <v>24.3765</v>
      </c>
      <c r="H29" s="70">
        <v>29.736899999999999</v>
      </c>
      <c r="I29" s="70">
        <v>15.4758</v>
      </c>
      <c r="J29" s="70">
        <v>5.3383000000000003</v>
      </c>
      <c r="K29" s="70">
        <v>12.381600000000001</v>
      </c>
      <c r="L29" s="70">
        <v>17.372399999999999</v>
      </c>
      <c r="M29" s="70">
        <v>19.264500000000002</v>
      </c>
      <c r="N29" s="70">
        <v>22.4298</v>
      </c>
      <c r="O29" s="70">
        <v>25.343</v>
      </c>
      <c r="P29" s="70">
        <v>31.289200000000001</v>
      </c>
      <c r="Q29" s="70">
        <v>35.181199999999997</v>
      </c>
      <c r="R29" s="70">
        <v>45.000500000000002</v>
      </c>
      <c r="S29" s="70">
        <v>48.886800000000001</v>
      </c>
      <c r="T29" s="70">
        <v>59.1995</v>
      </c>
      <c r="U29" s="70">
        <v>186.93510000000001</v>
      </c>
      <c r="V29" s="70">
        <v>57.3474</v>
      </c>
      <c r="W29" s="70">
        <v>45.6252</v>
      </c>
      <c r="X29" s="70">
        <v>33.813099999999999</v>
      </c>
      <c r="Y29" s="70">
        <v>33.157400000000003</v>
      </c>
      <c r="Z29" s="70">
        <v>26.942900000000002</v>
      </c>
    </row>
    <row r="30" spans="1:26" x14ac:dyDescent="0.25">
      <c r="A30" s="69"/>
      <c r="B30" s="61">
        <v>45525</v>
      </c>
      <c r="C30" s="70">
        <v>25.7408</v>
      </c>
      <c r="D30" s="70">
        <v>25.4635</v>
      </c>
      <c r="E30" s="70">
        <v>14.861599999999999</v>
      </c>
      <c r="F30" s="70">
        <v>11.314299999999999</v>
      </c>
      <c r="G30" s="70">
        <v>16.3308</v>
      </c>
      <c r="H30" s="70">
        <v>30.682200000000002</v>
      </c>
      <c r="I30" s="70">
        <v>9.5718999999999994</v>
      </c>
      <c r="J30" s="70">
        <v>9.5439000000000007</v>
      </c>
      <c r="K30" s="70">
        <v>14.580299999999999</v>
      </c>
      <c r="L30" s="70">
        <v>19.8186</v>
      </c>
      <c r="M30" s="70">
        <v>26.642800000000001</v>
      </c>
      <c r="N30" s="70">
        <v>29.483599999999999</v>
      </c>
      <c r="O30" s="70">
        <v>28.185400000000001</v>
      </c>
      <c r="P30" s="70">
        <v>31.0443</v>
      </c>
      <c r="Q30" s="70">
        <v>31.010200000000001</v>
      </c>
      <c r="R30" s="70">
        <v>50.197800000000001</v>
      </c>
      <c r="S30" s="70">
        <v>26.194700000000001</v>
      </c>
      <c r="T30" s="70">
        <v>27.346599999999999</v>
      </c>
      <c r="U30" s="70">
        <v>64.354200000000006</v>
      </c>
      <c r="V30" s="70">
        <v>34.3127</v>
      </c>
      <c r="W30" s="70">
        <v>29.8492</v>
      </c>
      <c r="X30" s="70">
        <v>12.604900000000001</v>
      </c>
      <c r="Y30" s="70">
        <v>25.045100000000001</v>
      </c>
      <c r="Z30" s="70">
        <v>13.6562</v>
      </c>
    </row>
    <row r="31" spans="1:26" x14ac:dyDescent="0.25">
      <c r="A31" s="69"/>
      <c r="B31" s="61">
        <v>45526</v>
      </c>
      <c r="C31" s="70">
        <v>25.6143</v>
      </c>
      <c r="D31" s="70">
        <v>125.6057</v>
      </c>
      <c r="E31" s="70">
        <v>19.549099999999999</v>
      </c>
      <c r="F31" s="70">
        <v>17.7088</v>
      </c>
      <c r="G31" s="70">
        <v>17.328800000000001</v>
      </c>
      <c r="H31" s="70">
        <v>23.581800000000001</v>
      </c>
      <c r="I31" s="70">
        <v>19.965299999999999</v>
      </c>
      <c r="J31" s="70">
        <v>17.393699999999999</v>
      </c>
      <c r="K31" s="70">
        <v>18.318200000000001</v>
      </c>
      <c r="L31" s="70">
        <v>15.9192</v>
      </c>
      <c r="M31" s="70">
        <v>23.108599999999999</v>
      </c>
      <c r="N31" s="70">
        <v>19.661100000000001</v>
      </c>
      <c r="O31" s="70">
        <v>14.594900000000001</v>
      </c>
      <c r="P31" s="70">
        <v>23.660799999999998</v>
      </c>
      <c r="Q31" s="70">
        <v>124.75449999999999</v>
      </c>
      <c r="R31" s="70">
        <v>27.620799999999999</v>
      </c>
      <c r="S31" s="70">
        <v>26.603899999999999</v>
      </c>
      <c r="T31" s="70">
        <v>31.421099999999999</v>
      </c>
      <c r="U31" s="70">
        <v>30.625499999999999</v>
      </c>
      <c r="V31" s="70">
        <v>14.318</v>
      </c>
      <c r="W31" s="70">
        <v>24.176600000000001</v>
      </c>
      <c r="X31" s="70">
        <v>13.3262</v>
      </c>
      <c r="Y31" s="70">
        <v>19.9481</v>
      </c>
      <c r="Z31" s="70">
        <v>16.208600000000001</v>
      </c>
    </row>
    <row r="32" spans="1:26" x14ac:dyDescent="0.25">
      <c r="A32" s="69"/>
      <c r="B32" s="61">
        <v>45527</v>
      </c>
      <c r="C32" s="70">
        <v>19.115300000000001</v>
      </c>
      <c r="D32" s="70">
        <v>16.233699999999999</v>
      </c>
      <c r="E32" s="70">
        <v>9.6180000000000003</v>
      </c>
      <c r="F32" s="70">
        <v>7.9055</v>
      </c>
      <c r="G32" s="70">
        <v>8.0014000000000003</v>
      </c>
      <c r="H32" s="70">
        <v>21.4451</v>
      </c>
      <c r="I32" s="70">
        <v>11.879300000000001</v>
      </c>
      <c r="J32" s="70">
        <v>5.3864999999999998</v>
      </c>
      <c r="K32" s="70">
        <v>12.8896</v>
      </c>
      <c r="L32" s="70">
        <v>10.732100000000001</v>
      </c>
      <c r="M32" s="70">
        <v>8.82</v>
      </c>
      <c r="N32" s="70">
        <v>9.0859000000000005</v>
      </c>
      <c r="O32" s="70">
        <v>8.6734000000000009</v>
      </c>
      <c r="P32" s="70">
        <v>7.5533999999999999</v>
      </c>
      <c r="Q32" s="70">
        <v>6.3357999999999999</v>
      </c>
      <c r="R32" s="70">
        <v>7.6717000000000004</v>
      </c>
      <c r="S32" s="70">
        <v>12.2826</v>
      </c>
      <c r="T32" s="70">
        <v>13.5329</v>
      </c>
      <c r="U32" s="70">
        <v>24.4575</v>
      </c>
      <c r="V32" s="70">
        <v>24.962</v>
      </c>
      <c r="W32" s="70">
        <v>20.609500000000001</v>
      </c>
      <c r="X32" s="70">
        <v>11.414300000000001</v>
      </c>
      <c r="Y32" s="70">
        <v>16.4224</v>
      </c>
      <c r="Z32" s="70">
        <v>18.116199999999999</v>
      </c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2:27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27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2:27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2:27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2:27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2:27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2:27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2:27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2:27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2:27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2:27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2:27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2:27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2:27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2:27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2:27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2:27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2:27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2:27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2:27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2:2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2:27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2:27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2:27" x14ac:dyDescent="0.2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2:27" x14ac:dyDescent="0.2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2:27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2:27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2:27" x14ac:dyDescent="0.2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2:2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8A08-4BBF-44FD-882D-4718964FD9C4}">
  <sheetPr>
    <pageSetUpPr fitToPage="1"/>
  </sheetPr>
  <dimension ref="A1:U35"/>
  <sheetViews>
    <sheetView workbookViewId="0">
      <selection activeCell="C34" sqref="C34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">
        <v>67</v>
      </c>
      <c r="B1" s="1"/>
      <c r="C1" s="1"/>
      <c r="D1" s="1"/>
      <c r="E1" s="1"/>
      <c r="F1" s="1"/>
      <c r="G1" s="2"/>
      <c r="H1" s="2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">
        <v>68</v>
      </c>
      <c r="B2" s="1"/>
      <c r="C2" s="1"/>
      <c r="D2" s="1"/>
      <c r="E2" s="1"/>
      <c r="F2" s="1"/>
      <c r="G2" s="2"/>
      <c r="H2" s="2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"TO BE BILLED IN THE MONTH OF "&amp;'[28]Average Pricing'!L2&amp;" "&amp;'[28]Average Pricing'!L3&amp;" - (Average price from "&amp;'[28]Average Pricing'!L6&amp;" "&amp;'[28]Average Pricing'!M6&amp;" through "&amp;'[28]Average Pricing'!L7&amp;" "&amp;'[28]Average Pricing'!M7&amp;")*"</f>
        <v>TO BE BILLED IN THE MONTH OF AUGUST 2024 - (Average price from June 25 through July 24)*</v>
      </c>
      <c r="B3" s="1"/>
      <c r="C3" s="1"/>
      <c r="D3" s="1"/>
      <c r="E3" s="1"/>
      <c r="F3" s="1"/>
      <c r="G3" s="2"/>
      <c r="H3" s="2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24" t="s">
        <v>3</v>
      </c>
      <c r="N7" s="7"/>
      <c r="O7" s="24" t="s">
        <v>3</v>
      </c>
      <c r="P7" s="15"/>
      <c r="Q7" s="24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24" t="s">
        <v>16</v>
      </c>
      <c r="H8" s="1"/>
      <c r="I8" s="24" t="s">
        <v>16</v>
      </c>
      <c r="J8" s="1"/>
      <c r="K8" s="24" t="s">
        <v>16</v>
      </c>
      <c r="L8" s="1"/>
      <c r="M8" s="24" t="s">
        <v>11</v>
      </c>
      <c r="N8" s="7"/>
      <c r="O8" s="24" t="s">
        <v>11</v>
      </c>
      <c r="P8" s="15"/>
      <c r="Q8" s="24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25" t="s">
        <v>12</v>
      </c>
      <c r="H9" s="4"/>
      <c r="I9" s="25" t="s">
        <v>12</v>
      </c>
      <c r="J9" s="4"/>
      <c r="K9" s="2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62">
        <f>'August 2024 Average Pricing'!J2</f>
        <v>3.9049397222222233E-2</v>
      </c>
      <c r="H10" s="47"/>
      <c r="I10" s="62">
        <f>'August 2024 Average Pricing'!J3</f>
        <v>5.6507178409090898E-2</v>
      </c>
      <c r="J10" s="47"/>
      <c r="K10" s="62">
        <f>'August 2024 Average Pricing'!J4</f>
        <v>3.6618566930379751E-2</v>
      </c>
      <c r="L10" s="47"/>
      <c r="M10" s="8">
        <f>ROUND($E$10*G10,6)</f>
        <v>3.9049E-2</v>
      </c>
      <c r="N10" s="8"/>
      <c r="O10" s="8">
        <f>ROUND($E$10*I10,6)</f>
        <v>5.6507000000000002E-2</v>
      </c>
      <c r="P10" s="17"/>
      <c r="Q10" s="8">
        <f>ROUND($E$10*K10,6)</f>
        <v>3.6618999999999999E-2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v>1.0053000000000001</v>
      </c>
      <c r="F12" s="7"/>
      <c r="G12" s="8">
        <f>$G$10</f>
        <v>3.9049397222222233E-2</v>
      </c>
      <c r="H12" s="48"/>
      <c r="I12" s="8">
        <f>$I$10</f>
        <v>5.6507178409090898E-2</v>
      </c>
      <c r="J12" s="48"/>
      <c r="K12" s="8">
        <f>$K$10</f>
        <v>3.6618566930379751E-2</v>
      </c>
      <c r="L12" s="48"/>
      <c r="M12" s="8">
        <f>ROUND($E$12*G12,6)</f>
        <v>3.9255999999999999E-2</v>
      </c>
      <c r="N12" s="8"/>
      <c r="O12" s="8">
        <f>ROUND($E$12*I12,6)</f>
        <v>5.6807000000000003E-2</v>
      </c>
      <c r="P12" s="17"/>
      <c r="Q12" s="8">
        <f>ROUND($E$12*K12,6)</f>
        <v>3.6812999999999999E-2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v>0.97987999999999997</v>
      </c>
      <c r="F14" s="7"/>
      <c r="G14" s="8">
        <f>$G$10</f>
        <v>3.9049397222222233E-2</v>
      </c>
      <c r="H14" s="8"/>
      <c r="I14" s="8">
        <f>$I$10</f>
        <v>5.6507178409090898E-2</v>
      </c>
      <c r="J14" s="8"/>
      <c r="K14" s="8">
        <f>$K$10</f>
        <v>3.6618566930379751E-2</v>
      </c>
      <c r="L14" s="8"/>
      <c r="M14" s="8">
        <f>ROUND($E$14*G14,6)</f>
        <v>3.8263999999999999E-2</v>
      </c>
      <c r="N14" s="8"/>
      <c r="O14" s="8">
        <f>ROUND($E$14*I14,6)</f>
        <v>5.5370000000000003E-2</v>
      </c>
      <c r="P14" s="17"/>
      <c r="Q14" s="8">
        <f>ROUND($E$14*K14,6)</f>
        <v>3.5881999999999997E-2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v>0.95930000000000004</v>
      </c>
      <c r="F16" s="7"/>
      <c r="G16" s="8">
        <f>$G$10</f>
        <v>3.9049397222222233E-2</v>
      </c>
      <c r="H16" s="8"/>
      <c r="I16" s="8">
        <f>$I$10</f>
        <v>5.6507178409090898E-2</v>
      </c>
      <c r="J16" s="8"/>
      <c r="K16" s="8">
        <f>$K$10</f>
        <v>3.6618566930379751E-2</v>
      </c>
      <c r="L16" s="8"/>
      <c r="M16" s="8">
        <f>ROUND($E$16*G16,6)</f>
        <v>3.746E-2</v>
      </c>
      <c r="N16" s="8"/>
      <c r="O16" s="8">
        <f>ROUND($E$16*I16,6)</f>
        <v>5.4206999999999998E-2</v>
      </c>
      <c r="P16" s="17"/>
      <c r="Q16" s="8">
        <f>ROUND($E$16*K16,6)</f>
        <v>3.5128E-2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v>0.95699999999999996</v>
      </c>
      <c r="F18" s="7"/>
      <c r="G18" s="8">
        <f>$G$10</f>
        <v>3.9049397222222233E-2</v>
      </c>
      <c r="H18" s="8"/>
      <c r="I18" s="8">
        <f>$I$10</f>
        <v>5.6507178409090898E-2</v>
      </c>
      <c r="J18" s="8"/>
      <c r="K18" s="8">
        <f>$K$10</f>
        <v>3.6618566930379751E-2</v>
      </c>
      <c r="L18" s="8"/>
      <c r="M18" s="8">
        <f>ROUND($E$18*G18,6)</f>
        <v>3.737E-2</v>
      </c>
      <c r="N18" s="8"/>
      <c r="O18" s="8">
        <f>ROUND($E$18*I18,6)</f>
        <v>5.4077E-2</v>
      </c>
      <c r="P18" s="17"/>
      <c r="Q18" s="8">
        <f>ROUND($E$18*K18,6)</f>
        <v>3.5043999999999999E-2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91" right="0.5" top="0.75" bottom="0.56000000000000005" header="0.33" footer="0.21"/>
  <pageSetup scale="69" orientation="landscape" r:id="rId1"/>
  <headerFooter alignWithMargins="0">
    <oddFooter>&amp;Z&amp;F</oddFooter>
  </headerFooter>
  <ignoredErrors>
    <ignoredError sqref="A2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00A6-77ED-4CB2-80C0-E5F736EE839C}">
  <dimension ref="A1:O721"/>
  <sheetViews>
    <sheetView zoomScale="93" zoomScaleNormal="93" workbookViewId="0">
      <selection activeCell="H38" sqref="H38"/>
    </sheetView>
  </sheetViews>
  <sheetFormatPr defaultRowHeight="15" x14ac:dyDescent="0.25"/>
  <cols>
    <col min="1" max="1" width="10.140625" style="52" bestFit="1" customWidth="1"/>
    <col min="2" max="2" width="7.42578125" style="52" bestFit="1" customWidth="1"/>
    <col min="3" max="3" width="12.5703125" style="52" bestFit="1" customWidth="1"/>
    <col min="4" max="4" width="5.7109375" style="52" bestFit="1" customWidth="1"/>
    <col min="5" max="5" width="9.42578125" style="54" bestFit="1" customWidth="1"/>
    <col min="6" max="6" width="13.28515625" style="54" bestFit="1" customWidth="1"/>
    <col min="7" max="7" width="4.28515625" style="54" customWidth="1"/>
    <col min="8" max="8" width="21.7109375" style="54" bestFit="1" customWidth="1"/>
    <col min="9" max="9" width="8" style="52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51" t="s">
        <v>54</v>
      </c>
      <c r="C1" s="52" t="s">
        <v>52</v>
      </c>
      <c r="D1" s="52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45468</v>
      </c>
      <c r="B2" s="52">
        <v>6</v>
      </c>
      <c r="C2" s="52">
        <v>2</v>
      </c>
      <c r="D2" s="55">
        <v>1</v>
      </c>
      <c r="E2" s="42">
        <v>31.966699999999999</v>
      </c>
      <c r="F2" s="55" t="str">
        <f>IF(AND(RTO__3[[#This Row],[Month]]&gt;5,RTO__3[[#This Row],[Month]]&lt;10,RTO__3[[#This Row],[Day of Week]]&lt;=5,RTO__3[[#This Row],[Hour]]&gt;=15,RTO__3[[#This Row],[Hour]]&lt;=18),"ON","OFF")</f>
        <v>OFF</v>
      </c>
      <c r="G2" s="29"/>
      <c r="H2" s="50" t="s">
        <v>55</v>
      </c>
      <c r="I2" s="44">
        <f>AVERAGE(RTO__3[Pricing])</f>
        <v>39.049397222222233</v>
      </c>
      <c r="J2" s="35">
        <f>I2/1000</f>
        <v>3.9049397222222233E-2</v>
      </c>
      <c r="L2" s="50" t="str">
        <f>UPPER(TEXT(EDATE(A721,1),"MMMM"))</f>
        <v>AUGUST</v>
      </c>
    </row>
    <row r="3" spans="1:15" x14ac:dyDescent="0.25">
      <c r="A3" s="34">
        <v>45468</v>
      </c>
      <c r="B3" s="52">
        <v>6</v>
      </c>
      <c r="C3" s="52">
        <v>2</v>
      </c>
      <c r="D3" s="55">
        <v>2</v>
      </c>
      <c r="E3" s="42">
        <v>23.477799999999998</v>
      </c>
      <c r="F3" s="55" t="str">
        <f>IF(AND(RTO__3[[#This Row],[Month]]&gt;5,RTO__3[[#This Row],[Month]]&lt;10,RTO__3[[#This Row],[Day of Week]]&lt;=5,RTO__3[[#This Row],[Hour]]&gt;=15,RTO__3[[#This Row],[Hour]]&lt;=18),"ON","OFF")</f>
        <v>OFF</v>
      </c>
      <c r="G3" s="29"/>
      <c r="H3" s="50" t="s">
        <v>61</v>
      </c>
      <c r="I3" s="45">
        <f>IFERROR(AVERAGEIF(RTO__3[On / Off-Peak],"ON",RTO__3[Pricing]),0)</f>
        <v>56.507178409090898</v>
      </c>
      <c r="J3" s="35">
        <f>IFERROR(I3/1000,0)</f>
        <v>5.6507178409090898E-2</v>
      </c>
      <c r="L3" s="50" t="str">
        <f>TEXT(EDATE(A721,1),"YYYY")</f>
        <v>2024</v>
      </c>
    </row>
    <row r="4" spans="1:15" x14ac:dyDescent="0.25">
      <c r="A4" s="34">
        <v>45468</v>
      </c>
      <c r="B4" s="52">
        <v>6</v>
      </c>
      <c r="C4" s="52">
        <v>2</v>
      </c>
      <c r="D4" s="55">
        <v>3</v>
      </c>
      <c r="E4" s="42">
        <v>35.525500000000001</v>
      </c>
      <c r="F4" s="55" t="str">
        <f>IF(AND(RTO__3[[#This Row],[Month]]&gt;5,RTO__3[[#This Row],[Month]]&lt;10,RTO__3[[#This Row],[Day of Week]]&lt;=5,RTO__3[[#This Row],[Hour]]&gt;=15,RTO__3[[#This Row],[Hour]]&lt;=18),"ON","OFF")</f>
        <v>OFF</v>
      </c>
      <c r="G4" s="29"/>
      <c r="H4" s="50" t="s">
        <v>58</v>
      </c>
      <c r="I4" s="45">
        <f>IFERROR(AVERAGEIF(RTO__3[On / Off-Peak],"OFF",RTO__3[Pricing]),0)</f>
        <v>36.61856693037975</v>
      </c>
      <c r="J4" s="35">
        <f>IFERROR(I4/1000,0)</f>
        <v>3.6618566930379751E-2</v>
      </c>
      <c r="L4" s="33"/>
    </row>
    <row r="5" spans="1:15" x14ac:dyDescent="0.25">
      <c r="A5" s="34">
        <v>45468</v>
      </c>
      <c r="B5" s="52">
        <v>6</v>
      </c>
      <c r="C5" s="52">
        <v>2</v>
      </c>
      <c r="D5" s="55">
        <v>4</v>
      </c>
      <c r="E5" s="42">
        <v>31.687899999999999</v>
      </c>
      <c r="F5" s="55" t="str">
        <f>IF(AND(RTO__3[[#This Row],[Month]]&gt;5,RTO__3[[#This Row],[Month]]&lt;10,RTO__3[[#This Row],[Day of Week]]&lt;=5,RTO__3[[#This Row],[Hour]]&gt;=15,RTO__3[[#This Row],[Hour]]&lt;=18),"ON","OFF")</f>
        <v>OFF</v>
      </c>
      <c r="G5" s="29"/>
      <c r="H5" s="52"/>
      <c r="I5" s="32"/>
      <c r="L5" s="43" t="s">
        <v>66</v>
      </c>
      <c r="M5" s="60"/>
      <c r="N5" s="60"/>
      <c r="O5" s="60"/>
    </row>
    <row r="6" spans="1:15" x14ac:dyDescent="0.25">
      <c r="A6" s="34">
        <v>45468</v>
      </c>
      <c r="B6" s="52">
        <v>6</v>
      </c>
      <c r="C6" s="52">
        <v>2</v>
      </c>
      <c r="D6" s="55">
        <v>5</v>
      </c>
      <c r="E6" s="42">
        <v>27.194600000000001</v>
      </c>
      <c r="F6" s="55" t="str">
        <f>IF(AND(RTO__3[[#This Row],[Month]]&gt;5,RTO__3[[#This Row],[Month]]&lt;10,RTO__3[[#This Row],[Day of Week]]&lt;=5,RTO__3[[#This Row],[Hour]]&gt;=15,RTO__3[[#This Row],[Hour]]&lt;=18),"ON","OFF")</f>
        <v>OFF</v>
      </c>
      <c r="G6" s="29"/>
      <c r="H6" s="52"/>
      <c r="I6" s="32"/>
      <c r="L6" s="56" t="str">
        <f>TEXT(A2,"MMMM")</f>
        <v>June</v>
      </c>
      <c r="M6" s="56" t="str">
        <f>TEXT(A2,"dd")</f>
        <v>25</v>
      </c>
    </row>
    <row r="7" spans="1:15" x14ac:dyDescent="0.25">
      <c r="A7" s="34">
        <v>45468</v>
      </c>
      <c r="B7" s="52">
        <v>6</v>
      </c>
      <c r="C7" s="52">
        <v>2</v>
      </c>
      <c r="D7" s="55">
        <v>6</v>
      </c>
      <c r="E7" s="42">
        <v>37.539900000000003</v>
      </c>
      <c r="F7" s="55" t="str">
        <f>IF(AND(RTO__3[[#This Row],[Month]]&gt;5,RTO__3[[#This Row],[Month]]&lt;10,RTO__3[[#This Row],[Day of Week]]&lt;=5,RTO__3[[#This Row],[Hour]]&gt;=15,RTO__3[[#This Row],[Hour]]&lt;=18),"ON","OFF")</f>
        <v>OFF</v>
      </c>
      <c r="G7" s="29"/>
      <c r="H7" s="52"/>
      <c r="I7" s="57"/>
      <c r="L7" s="56" t="str">
        <f>TEXT(A721,"MMMM")</f>
        <v>July</v>
      </c>
      <c r="M7" s="50" t="str">
        <f>TEXT(A721,"dd")</f>
        <v>24</v>
      </c>
    </row>
    <row r="8" spans="1:15" x14ac:dyDescent="0.25">
      <c r="A8" s="34">
        <v>45468</v>
      </c>
      <c r="B8" s="52">
        <v>6</v>
      </c>
      <c r="C8" s="52">
        <v>2</v>
      </c>
      <c r="D8" s="55">
        <v>7</v>
      </c>
      <c r="E8" s="42">
        <v>23.7621</v>
      </c>
      <c r="F8" s="55" t="str">
        <f>IF(AND(RTO__3[[#This Row],[Month]]&gt;5,RTO__3[[#This Row],[Month]]&lt;10,RTO__3[[#This Row],[Day of Week]]&lt;=5,RTO__3[[#This Row],[Hour]]&gt;=15,RTO__3[[#This Row],[Hour]]&lt;=18),"ON","OFF")</f>
        <v>OFF</v>
      </c>
      <c r="G8" s="29"/>
      <c r="H8" s="52"/>
      <c r="I8" s="32"/>
      <c r="L8" s="34"/>
      <c r="M8" s="34"/>
    </row>
    <row r="9" spans="1:15" x14ac:dyDescent="0.25">
      <c r="A9" s="34">
        <v>45468</v>
      </c>
      <c r="B9" s="52">
        <v>6</v>
      </c>
      <c r="C9" s="52">
        <v>2</v>
      </c>
      <c r="D9" s="55">
        <v>8</v>
      </c>
      <c r="E9" s="42">
        <v>18.2258</v>
      </c>
      <c r="F9" s="55" t="str">
        <f>IF(AND(RTO__3[[#This Row],[Month]]&gt;5,RTO__3[[#This Row],[Month]]&lt;10,RTO__3[[#This Row],[Day of Week]]&lt;=5,RTO__3[[#This Row],[Hour]]&gt;=15,RTO__3[[#This Row],[Hour]]&lt;=18),"ON","OFF")</f>
        <v>OFF</v>
      </c>
      <c r="G9" s="29"/>
      <c r="H9"/>
      <c r="I9"/>
      <c r="L9" t="s">
        <v>65</v>
      </c>
    </row>
    <row r="10" spans="1:15" x14ac:dyDescent="0.25">
      <c r="A10" s="34">
        <v>45468</v>
      </c>
      <c r="B10" s="52">
        <v>6</v>
      </c>
      <c r="C10" s="52">
        <v>2</v>
      </c>
      <c r="D10" s="55">
        <v>9</v>
      </c>
      <c r="E10" s="42">
        <v>22.591899999999999</v>
      </c>
      <c r="F10" s="55" t="str">
        <f>IF(AND(RTO__3[[#This Row],[Month]]&gt;5,RTO__3[[#This Row],[Month]]&lt;10,RTO__3[[#This Row],[Day of Week]]&lt;=5,RTO__3[[#This Row],[Hour]]&gt;=15,RTO__3[[#This Row],[Hour]]&lt;=18),"ON","OFF")</f>
        <v>OFF</v>
      </c>
      <c r="G10" s="29"/>
      <c r="H10" s="52"/>
      <c r="I10"/>
      <c r="L10" s="50">
        <f>ABS(_xlfn.DAYS(A721+1,A2))</f>
        <v>30</v>
      </c>
    </row>
    <row r="11" spans="1:15" x14ac:dyDescent="0.25">
      <c r="A11" s="34">
        <v>45468</v>
      </c>
      <c r="B11" s="52">
        <v>6</v>
      </c>
      <c r="C11" s="52">
        <v>2</v>
      </c>
      <c r="D11" s="55">
        <v>10</v>
      </c>
      <c r="E11" s="42">
        <v>25.402000000000001</v>
      </c>
      <c r="F11" s="55" t="str">
        <f>IF(AND(RTO__3[[#This Row],[Month]]&gt;5,RTO__3[[#This Row],[Month]]&lt;10,RTO__3[[#This Row],[Day of Week]]&lt;=5,RTO__3[[#This Row],[Hour]]&gt;=15,RTO__3[[#This Row],[Hour]]&lt;=18),"ON","OFF")</f>
        <v>OFF</v>
      </c>
      <c r="G11" s="29"/>
      <c r="H11" s="52"/>
      <c r="I11"/>
    </row>
    <row r="12" spans="1:15" x14ac:dyDescent="0.25">
      <c r="A12" s="34">
        <v>45468</v>
      </c>
      <c r="B12" s="52">
        <v>6</v>
      </c>
      <c r="C12" s="52">
        <v>2</v>
      </c>
      <c r="D12" s="55">
        <v>11</v>
      </c>
      <c r="E12" s="42">
        <v>40.085599999999999</v>
      </c>
      <c r="F12" s="55" t="str">
        <f>IF(AND(RTO__3[[#This Row],[Month]]&gt;5,RTO__3[[#This Row],[Month]]&lt;10,RTO__3[[#This Row],[Day of Week]]&lt;=5,RTO__3[[#This Row],[Hour]]&gt;=15,RTO__3[[#This Row],[Hour]]&lt;=18),"ON","OFF")</f>
        <v>OFF</v>
      </c>
      <c r="G12" s="29"/>
      <c r="H12" s="52"/>
      <c r="I12"/>
    </row>
    <row r="13" spans="1:15" x14ac:dyDescent="0.25">
      <c r="A13" s="34">
        <v>45468</v>
      </c>
      <c r="B13" s="52">
        <v>6</v>
      </c>
      <c r="C13" s="52">
        <v>2</v>
      </c>
      <c r="D13" s="55">
        <v>12</v>
      </c>
      <c r="E13" s="42">
        <v>112.55929999999999</v>
      </c>
      <c r="F13" s="55" t="str">
        <f>IF(AND(RTO__3[[#This Row],[Month]]&gt;5,RTO__3[[#This Row],[Month]]&lt;10,RTO__3[[#This Row],[Day of Week]]&lt;=5,RTO__3[[#This Row],[Hour]]&gt;=15,RTO__3[[#This Row],[Hour]]&lt;=18),"ON","OFF")</f>
        <v>OFF</v>
      </c>
      <c r="G13" s="29"/>
      <c r="H13" s="52"/>
      <c r="I13"/>
    </row>
    <row r="14" spans="1:15" x14ac:dyDescent="0.25">
      <c r="A14" s="34">
        <v>45468</v>
      </c>
      <c r="B14" s="52">
        <v>6</v>
      </c>
      <c r="C14" s="52">
        <v>2</v>
      </c>
      <c r="D14" s="55">
        <v>13</v>
      </c>
      <c r="E14" s="42">
        <v>89.468299999999999</v>
      </c>
      <c r="F14" s="55" t="str">
        <f>IF(AND(RTO__3[[#This Row],[Month]]&gt;5,RTO__3[[#This Row],[Month]]&lt;10,RTO__3[[#This Row],[Day of Week]]&lt;=5,RTO__3[[#This Row],[Hour]]&gt;=15,RTO__3[[#This Row],[Hour]]&lt;=18),"ON","OFF")</f>
        <v>OFF</v>
      </c>
      <c r="G14" s="29"/>
      <c r="H14" s="52"/>
      <c r="I14"/>
    </row>
    <row r="15" spans="1:15" x14ac:dyDescent="0.25">
      <c r="A15" s="34">
        <v>45468</v>
      </c>
      <c r="B15" s="52">
        <v>6</v>
      </c>
      <c r="C15" s="52">
        <v>2</v>
      </c>
      <c r="D15" s="55">
        <v>14</v>
      </c>
      <c r="E15" s="42">
        <v>158.75829999999999</v>
      </c>
      <c r="F15" s="55" t="str">
        <f>IF(AND(RTO__3[[#This Row],[Month]]&gt;5,RTO__3[[#This Row],[Month]]&lt;10,RTO__3[[#This Row],[Day of Week]]&lt;=5,RTO__3[[#This Row],[Hour]]&gt;=15,RTO__3[[#This Row],[Hour]]&lt;=18),"ON","OFF")</f>
        <v>OFF</v>
      </c>
      <c r="G15" s="29"/>
      <c r="H15"/>
      <c r="I15"/>
    </row>
    <row r="16" spans="1:15" x14ac:dyDescent="0.25">
      <c r="A16" s="34">
        <v>45468</v>
      </c>
      <c r="B16" s="52">
        <v>6</v>
      </c>
      <c r="C16" s="52">
        <v>2</v>
      </c>
      <c r="D16" s="55">
        <v>15</v>
      </c>
      <c r="E16" s="42">
        <v>50.048200000000001</v>
      </c>
      <c r="F16" s="55" t="str">
        <f>IF(AND(RTO__3[[#This Row],[Month]]&gt;5,RTO__3[[#This Row],[Month]]&lt;10,RTO__3[[#This Row],[Day of Week]]&lt;=5,RTO__3[[#This Row],[Hour]]&gt;=15,RTO__3[[#This Row],[Hour]]&lt;=18),"ON","OFF")</f>
        <v>ON</v>
      </c>
      <c r="G16" s="29"/>
      <c r="H16"/>
      <c r="I16"/>
    </row>
    <row r="17" spans="1:9" x14ac:dyDescent="0.25">
      <c r="A17" s="34">
        <v>45468</v>
      </c>
      <c r="B17" s="52">
        <v>6</v>
      </c>
      <c r="C17" s="52">
        <v>2</v>
      </c>
      <c r="D17" s="55">
        <v>16</v>
      </c>
      <c r="E17" s="42">
        <v>54.222700000000003</v>
      </c>
      <c r="F17" s="55" t="str">
        <f>IF(AND(RTO__3[[#This Row],[Month]]&gt;5,RTO__3[[#This Row],[Month]]&lt;10,RTO__3[[#This Row],[Day of Week]]&lt;=5,RTO__3[[#This Row],[Hour]]&gt;=15,RTO__3[[#This Row],[Hour]]&lt;=18),"ON","OFF")</f>
        <v>ON</v>
      </c>
      <c r="G17" s="29"/>
      <c r="H17"/>
      <c r="I17"/>
    </row>
    <row r="18" spans="1:9" x14ac:dyDescent="0.25">
      <c r="A18" s="34">
        <v>45468</v>
      </c>
      <c r="B18" s="52">
        <v>6</v>
      </c>
      <c r="C18" s="52">
        <v>2</v>
      </c>
      <c r="D18" s="55">
        <v>17</v>
      </c>
      <c r="E18" s="42">
        <v>48.677599999999998</v>
      </c>
      <c r="F18" s="55" t="str">
        <f>IF(AND(RTO__3[[#This Row],[Month]]&gt;5,RTO__3[[#This Row],[Month]]&lt;10,RTO__3[[#This Row],[Day of Week]]&lt;=5,RTO__3[[#This Row],[Hour]]&gt;=15,RTO__3[[#This Row],[Hour]]&lt;=18),"ON","OFF")</f>
        <v>ON</v>
      </c>
      <c r="G18" s="29"/>
      <c r="H18"/>
      <c r="I18"/>
    </row>
    <row r="19" spans="1:9" x14ac:dyDescent="0.25">
      <c r="A19" s="34">
        <v>45468</v>
      </c>
      <c r="B19" s="52">
        <v>6</v>
      </c>
      <c r="C19" s="52">
        <v>2</v>
      </c>
      <c r="D19" s="55">
        <v>18</v>
      </c>
      <c r="E19" s="42">
        <v>53.152900000000002</v>
      </c>
      <c r="F19" s="55" t="str">
        <f>IF(AND(RTO__3[[#This Row],[Month]]&gt;5,RTO__3[[#This Row],[Month]]&lt;10,RTO__3[[#This Row],[Day of Week]]&lt;=5,RTO__3[[#This Row],[Hour]]&gt;=15,RTO__3[[#This Row],[Hour]]&lt;=18),"ON","OFF")</f>
        <v>ON</v>
      </c>
      <c r="G19" s="29"/>
      <c r="H19"/>
      <c r="I19"/>
    </row>
    <row r="20" spans="1:9" x14ac:dyDescent="0.25">
      <c r="A20" s="34">
        <v>45468</v>
      </c>
      <c r="B20" s="52">
        <v>6</v>
      </c>
      <c r="C20" s="52">
        <v>2</v>
      </c>
      <c r="D20" s="55">
        <v>19</v>
      </c>
      <c r="E20" s="42">
        <v>36.294199999999996</v>
      </c>
      <c r="F20" s="55" t="str">
        <f>IF(AND(RTO__3[[#This Row],[Month]]&gt;5,RTO__3[[#This Row],[Month]]&lt;10,RTO__3[[#This Row],[Day of Week]]&lt;=5,RTO__3[[#This Row],[Hour]]&gt;=15,RTO__3[[#This Row],[Hour]]&lt;=18),"ON","OFF")</f>
        <v>OFF</v>
      </c>
      <c r="G20" s="29"/>
      <c r="H20"/>
      <c r="I20"/>
    </row>
    <row r="21" spans="1:9" x14ac:dyDescent="0.25">
      <c r="A21" s="34">
        <v>45468</v>
      </c>
      <c r="B21" s="52">
        <v>6</v>
      </c>
      <c r="C21" s="52">
        <v>2</v>
      </c>
      <c r="D21" s="55">
        <v>20</v>
      </c>
      <c r="E21" s="42">
        <v>73.239199999999997</v>
      </c>
      <c r="F21" s="55" t="str">
        <f>IF(AND(RTO__3[[#This Row],[Month]]&gt;5,RTO__3[[#This Row],[Month]]&lt;10,RTO__3[[#This Row],[Day of Week]]&lt;=5,RTO__3[[#This Row],[Hour]]&gt;=15,RTO__3[[#This Row],[Hour]]&lt;=18),"ON","OFF")</f>
        <v>OFF</v>
      </c>
      <c r="G21" s="29"/>
      <c r="H21"/>
      <c r="I21"/>
    </row>
    <row r="22" spans="1:9" x14ac:dyDescent="0.25">
      <c r="A22" s="34">
        <v>45468</v>
      </c>
      <c r="B22" s="52">
        <v>6</v>
      </c>
      <c r="C22" s="52">
        <v>2</v>
      </c>
      <c r="D22" s="55">
        <v>21</v>
      </c>
      <c r="E22" s="42">
        <v>60.764299999999999</v>
      </c>
      <c r="F22" s="55" t="str">
        <f>IF(AND(RTO__3[[#This Row],[Month]]&gt;5,RTO__3[[#This Row],[Month]]&lt;10,RTO__3[[#This Row],[Day of Week]]&lt;=5,RTO__3[[#This Row],[Hour]]&gt;=15,RTO__3[[#This Row],[Hour]]&lt;=18),"ON","OFF")</f>
        <v>OFF</v>
      </c>
      <c r="G22" s="29"/>
      <c r="H22"/>
      <c r="I22"/>
    </row>
    <row r="23" spans="1:9" x14ac:dyDescent="0.25">
      <c r="A23" s="34">
        <v>45468</v>
      </c>
      <c r="B23" s="52">
        <v>6</v>
      </c>
      <c r="C23" s="52">
        <v>2</v>
      </c>
      <c r="D23" s="55">
        <v>22</v>
      </c>
      <c r="E23" s="42">
        <v>48.5184</v>
      </c>
      <c r="F23" s="55" t="str">
        <f>IF(AND(RTO__3[[#This Row],[Month]]&gt;5,RTO__3[[#This Row],[Month]]&lt;10,RTO__3[[#This Row],[Day of Week]]&lt;=5,RTO__3[[#This Row],[Hour]]&gt;=15,RTO__3[[#This Row],[Hour]]&lt;=18),"ON","OFF")</f>
        <v>OFF</v>
      </c>
      <c r="G23" s="29"/>
      <c r="H23"/>
      <c r="I23"/>
    </row>
    <row r="24" spans="1:9" x14ac:dyDescent="0.25">
      <c r="A24" s="34">
        <v>45468</v>
      </c>
      <c r="B24" s="52">
        <v>6</v>
      </c>
      <c r="C24" s="52">
        <v>2</v>
      </c>
      <c r="D24" s="55">
        <v>23</v>
      </c>
      <c r="E24" s="42">
        <v>42.888300000000001</v>
      </c>
      <c r="F24" s="55" t="str">
        <f>IF(AND(RTO__3[[#This Row],[Month]]&gt;5,RTO__3[[#This Row],[Month]]&lt;10,RTO__3[[#This Row],[Day of Week]]&lt;=5,RTO__3[[#This Row],[Hour]]&gt;=15,RTO__3[[#This Row],[Hour]]&lt;=18),"ON","OFF")</f>
        <v>OFF</v>
      </c>
      <c r="G24" s="29"/>
      <c r="H24"/>
      <c r="I24"/>
    </row>
    <row r="25" spans="1:9" x14ac:dyDescent="0.25">
      <c r="A25" s="34">
        <v>45468</v>
      </c>
      <c r="B25" s="52">
        <v>6</v>
      </c>
      <c r="C25" s="52">
        <v>2</v>
      </c>
      <c r="D25" s="55">
        <v>24</v>
      </c>
      <c r="E25" s="42">
        <v>23.104900000000001</v>
      </c>
      <c r="F25" s="55" t="str">
        <f>IF(AND(RTO__3[[#This Row],[Month]]&gt;5,RTO__3[[#This Row],[Month]]&lt;10,RTO__3[[#This Row],[Day of Week]]&lt;=5,RTO__3[[#This Row],[Hour]]&gt;=15,RTO__3[[#This Row],[Hour]]&lt;=18),"ON","OFF")</f>
        <v>OFF</v>
      </c>
      <c r="G25" s="29"/>
      <c r="H25"/>
      <c r="I25"/>
    </row>
    <row r="26" spans="1:9" x14ac:dyDescent="0.25">
      <c r="A26" s="34">
        <v>45469</v>
      </c>
      <c r="B26" s="52">
        <v>6</v>
      </c>
      <c r="C26" s="52">
        <v>3</v>
      </c>
      <c r="D26" s="55">
        <v>1</v>
      </c>
      <c r="E26" s="42">
        <v>34.552799999999998</v>
      </c>
      <c r="F26" s="55" t="str">
        <f>IF(AND(RTO__3[[#This Row],[Month]]&gt;5,RTO__3[[#This Row],[Month]]&lt;10,RTO__3[[#This Row],[Day of Week]]&lt;=5,RTO__3[[#This Row],[Hour]]&gt;=15,RTO__3[[#This Row],[Hour]]&lt;=18),"ON","OFF")</f>
        <v>OFF</v>
      </c>
      <c r="G26" s="29"/>
      <c r="H26"/>
      <c r="I26"/>
    </row>
    <row r="27" spans="1:9" x14ac:dyDescent="0.25">
      <c r="A27" s="34">
        <v>45469</v>
      </c>
      <c r="B27" s="52">
        <v>6</v>
      </c>
      <c r="C27" s="52">
        <v>3</v>
      </c>
      <c r="D27" s="55">
        <v>2</v>
      </c>
      <c r="E27" s="42">
        <v>31.732199999999999</v>
      </c>
      <c r="F27" s="55" t="str">
        <f>IF(AND(RTO__3[[#This Row],[Month]]&gt;5,RTO__3[[#This Row],[Month]]&lt;10,RTO__3[[#This Row],[Day of Week]]&lt;=5,RTO__3[[#This Row],[Hour]]&gt;=15,RTO__3[[#This Row],[Hour]]&lt;=18),"ON","OFF")</f>
        <v>OFF</v>
      </c>
      <c r="G27" s="29"/>
      <c r="H27"/>
      <c r="I27"/>
    </row>
    <row r="28" spans="1:9" x14ac:dyDescent="0.25">
      <c r="A28" s="34">
        <v>45469</v>
      </c>
      <c r="B28" s="52">
        <v>6</v>
      </c>
      <c r="C28" s="52">
        <v>3</v>
      </c>
      <c r="D28" s="55">
        <v>3</v>
      </c>
      <c r="E28" s="42">
        <v>27.618500000000001</v>
      </c>
      <c r="F28" s="55" t="str">
        <f>IF(AND(RTO__3[[#This Row],[Month]]&gt;5,RTO__3[[#This Row],[Month]]&lt;10,RTO__3[[#This Row],[Day of Week]]&lt;=5,RTO__3[[#This Row],[Hour]]&gt;=15,RTO__3[[#This Row],[Hour]]&lt;=18),"ON","OFF")</f>
        <v>OFF</v>
      </c>
      <c r="G28" s="29"/>
      <c r="H28"/>
      <c r="I28"/>
    </row>
    <row r="29" spans="1:9" x14ac:dyDescent="0.25">
      <c r="A29" s="34">
        <v>45469</v>
      </c>
      <c r="B29" s="52">
        <v>6</v>
      </c>
      <c r="C29" s="52">
        <v>3</v>
      </c>
      <c r="D29" s="55">
        <v>4</v>
      </c>
      <c r="E29" s="42">
        <v>25.545200000000001</v>
      </c>
      <c r="F29" s="55" t="str">
        <f>IF(AND(RTO__3[[#This Row],[Month]]&gt;5,RTO__3[[#This Row],[Month]]&lt;10,RTO__3[[#This Row],[Day of Week]]&lt;=5,RTO__3[[#This Row],[Hour]]&gt;=15,RTO__3[[#This Row],[Hour]]&lt;=18),"ON","OFF")</f>
        <v>OFF</v>
      </c>
      <c r="G29" s="29"/>
      <c r="H29"/>
      <c r="I29"/>
    </row>
    <row r="30" spans="1:9" x14ac:dyDescent="0.25">
      <c r="A30" s="34">
        <v>45469</v>
      </c>
      <c r="B30" s="52">
        <v>6</v>
      </c>
      <c r="C30" s="52">
        <v>3</v>
      </c>
      <c r="D30" s="55">
        <v>5</v>
      </c>
      <c r="E30" s="42">
        <v>25.2973</v>
      </c>
      <c r="F30" s="55" t="str">
        <f>IF(AND(RTO__3[[#This Row],[Month]]&gt;5,RTO__3[[#This Row],[Month]]&lt;10,RTO__3[[#This Row],[Day of Week]]&lt;=5,RTO__3[[#This Row],[Hour]]&gt;=15,RTO__3[[#This Row],[Hour]]&lt;=18),"ON","OFF")</f>
        <v>OFF</v>
      </c>
      <c r="G30" s="29"/>
      <c r="H30"/>
      <c r="I30"/>
    </row>
    <row r="31" spans="1:9" x14ac:dyDescent="0.25">
      <c r="A31" s="34">
        <v>45469</v>
      </c>
      <c r="B31" s="52">
        <v>6</v>
      </c>
      <c r="C31" s="52">
        <v>3</v>
      </c>
      <c r="D31" s="55">
        <v>6</v>
      </c>
      <c r="E31" s="42">
        <v>18.219899999999999</v>
      </c>
      <c r="F31" s="55" t="str">
        <f>IF(AND(RTO__3[[#This Row],[Month]]&gt;5,RTO__3[[#This Row],[Month]]&lt;10,RTO__3[[#This Row],[Day of Week]]&lt;=5,RTO__3[[#This Row],[Hour]]&gt;=15,RTO__3[[#This Row],[Hour]]&lt;=18),"ON","OFF")</f>
        <v>OFF</v>
      </c>
      <c r="G31" s="29"/>
      <c r="H31"/>
      <c r="I31"/>
    </row>
    <row r="32" spans="1:9" x14ac:dyDescent="0.25">
      <c r="A32" s="34">
        <v>45469</v>
      </c>
      <c r="B32" s="52">
        <v>6</v>
      </c>
      <c r="C32" s="52">
        <v>3</v>
      </c>
      <c r="D32" s="55">
        <v>7</v>
      </c>
      <c r="E32" s="42">
        <v>19.055700000000002</v>
      </c>
      <c r="F32" s="55" t="str">
        <f>IF(AND(RTO__3[[#This Row],[Month]]&gt;5,RTO__3[[#This Row],[Month]]&lt;10,RTO__3[[#This Row],[Day of Week]]&lt;=5,RTO__3[[#This Row],[Hour]]&gt;=15,RTO__3[[#This Row],[Hour]]&lt;=18),"ON","OFF")</f>
        <v>OFF</v>
      </c>
      <c r="G32" s="29"/>
      <c r="H32"/>
      <c r="I32"/>
    </row>
    <row r="33" spans="1:9" x14ac:dyDescent="0.25">
      <c r="A33" s="34">
        <v>45469</v>
      </c>
      <c r="B33" s="52">
        <v>6</v>
      </c>
      <c r="C33" s="52">
        <v>3</v>
      </c>
      <c r="D33" s="55">
        <v>8</v>
      </c>
      <c r="E33" s="42">
        <v>24.311800000000002</v>
      </c>
      <c r="F33" s="55" t="str">
        <f>IF(AND(RTO__3[[#This Row],[Month]]&gt;5,RTO__3[[#This Row],[Month]]&lt;10,RTO__3[[#This Row],[Day of Week]]&lt;=5,RTO__3[[#This Row],[Hour]]&gt;=15,RTO__3[[#This Row],[Hour]]&lt;=18),"ON","OFF")</f>
        <v>OFF</v>
      </c>
      <c r="G33" s="29"/>
      <c r="H33"/>
      <c r="I33"/>
    </row>
    <row r="34" spans="1:9" x14ac:dyDescent="0.25">
      <c r="A34" s="34">
        <v>45469</v>
      </c>
      <c r="B34" s="52">
        <v>6</v>
      </c>
      <c r="C34" s="52">
        <v>3</v>
      </c>
      <c r="D34" s="55">
        <v>9</v>
      </c>
      <c r="E34" s="42">
        <v>18.682099999999998</v>
      </c>
      <c r="F34" s="55" t="str">
        <f>IF(AND(RTO__3[[#This Row],[Month]]&gt;5,RTO__3[[#This Row],[Month]]&lt;10,RTO__3[[#This Row],[Day of Week]]&lt;=5,RTO__3[[#This Row],[Hour]]&gt;=15,RTO__3[[#This Row],[Hour]]&lt;=18),"ON","OFF")</f>
        <v>OFF</v>
      </c>
      <c r="G34" s="29"/>
      <c r="H34"/>
      <c r="I34"/>
    </row>
    <row r="35" spans="1:9" x14ac:dyDescent="0.25">
      <c r="A35" s="34">
        <v>45469</v>
      </c>
      <c r="B35" s="52">
        <v>6</v>
      </c>
      <c r="C35" s="52">
        <v>3</v>
      </c>
      <c r="D35" s="55">
        <v>10</v>
      </c>
      <c r="E35" s="42">
        <v>212.3997</v>
      </c>
      <c r="F35" s="55" t="str">
        <f>IF(AND(RTO__3[[#This Row],[Month]]&gt;5,RTO__3[[#This Row],[Month]]&lt;10,RTO__3[[#This Row],[Day of Week]]&lt;=5,RTO__3[[#This Row],[Hour]]&gt;=15,RTO__3[[#This Row],[Hour]]&lt;=18),"ON","OFF")</f>
        <v>OFF</v>
      </c>
      <c r="G35" s="29"/>
      <c r="H35"/>
      <c r="I35"/>
    </row>
    <row r="36" spans="1:9" x14ac:dyDescent="0.25">
      <c r="A36" s="34">
        <v>45469</v>
      </c>
      <c r="B36" s="52">
        <v>6</v>
      </c>
      <c r="C36" s="52">
        <v>3</v>
      </c>
      <c r="D36" s="55">
        <v>11</v>
      </c>
      <c r="E36" s="42">
        <v>813.88340000000005</v>
      </c>
      <c r="F36" s="55" t="str">
        <f>IF(AND(RTO__3[[#This Row],[Month]]&gt;5,RTO__3[[#This Row],[Month]]&lt;10,RTO__3[[#This Row],[Day of Week]]&lt;=5,RTO__3[[#This Row],[Hour]]&gt;=15,RTO__3[[#This Row],[Hour]]&lt;=18),"ON","OFF")</f>
        <v>OFF</v>
      </c>
      <c r="G36" s="29"/>
      <c r="H36"/>
      <c r="I36"/>
    </row>
    <row r="37" spans="1:9" x14ac:dyDescent="0.25">
      <c r="A37" s="34">
        <v>45469</v>
      </c>
      <c r="B37" s="52">
        <v>6</v>
      </c>
      <c r="C37" s="52">
        <v>3</v>
      </c>
      <c r="D37" s="55">
        <v>12</v>
      </c>
      <c r="E37" s="42">
        <v>30.5425</v>
      </c>
      <c r="F37" s="55" t="str">
        <f>IF(AND(RTO__3[[#This Row],[Month]]&gt;5,RTO__3[[#This Row],[Month]]&lt;10,RTO__3[[#This Row],[Day of Week]]&lt;=5,RTO__3[[#This Row],[Hour]]&gt;=15,RTO__3[[#This Row],[Hour]]&lt;=18),"ON","OFF")</f>
        <v>OFF</v>
      </c>
      <c r="G37" s="29"/>
      <c r="H37"/>
      <c r="I37"/>
    </row>
    <row r="38" spans="1:9" x14ac:dyDescent="0.25">
      <c r="A38" s="34">
        <v>45469</v>
      </c>
      <c r="B38" s="52">
        <v>6</v>
      </c>
      <c r="C38" s="52">
        <v>3</v>
      </c>
      <c r="D38" s="55">
        <v>13</v>
      </c>
      <c r="E38" s="42">
        <v>31.154499999999999</v>
      </c>
      <c r="F38" s="55" t="str">
        <f>IF(AND(RTO__3[[#This Row],[Month]]&gt;5,RTO__3[[#This Row],[Month]]&lt;10,RTO__3[[#This Row],[Day of Week]]&lt;=5,RTO__3[[#This Row],[Hour]]&gt;=15,RTO__3[[#This Row],[Hour]]&lt;=18),"ON","OFF")</f>
        <v>OFF</v>
      </c>
      <c r="G38" s="29"/>
      <c r="H38"/>
      <c r="I38"/>
    </row>
    <row r="39" spans="1:9" x14ac:dyDescent="0.25">
      <c r="A39" s="34">
        <v>45469</v>
      </c>
      <c r="B39" s="52">
        <v>6</v>
      </c>
      <c r="C39" s="52">
        <v>3</v>
      </c>
      <c r="D39" s="55">
        <v>14</v>
      </c>
      <c r="E39" s="42">
        <v>263.57049999999998</v>
      </c>
      <c r="F39" s="55" t="str">
        <f>IF(AND(RTO__3[[#This Row],[Month]]&gt;5,RTO__3[[#This Row],[Month]]&lt;10,RTO__3[[#This Row],[Day of Week]]&lt;=5,RTO__3[[#This Row],[Hour]]&gt;=15,RTO__3[[#This Row],[Hour]]&lt;=18),"ON","OFF")</f>
        <v>OFF</v>
      </c>
      <c r="G39" s="29"/>
      <c r="H39"/>
      <c r="I39"/>
    </row>
    <row r="40" spans="1:9" x14ac:dyDescent="0.25">
      <c r="A40" s="34">
        <v>45469</v>
      </c>
      <c r="B40" s="52">
        <v>6</v>
      </c>
      <c r="C40" s="52">
        <v>3</v>
      </c>
      <c r="D40" s="55">
        <v>15</v>
      </c>
      <c r="E40" s="42">
        <v>58.9251</v>
      </c>
      <c r="F40" s="55" t="str">
        <f>IF(AND(RTO__3[[#This Row],[Month]]&gt;5,RTO__3[[#This Row],[Month]]&lt;10,RTO__3[[#This Row],[Day of Week]]&lt;=5,RTO__3[[#This Row],[Hour]]&gt;=15,RTO__3[[#This Row],[Hour]]&lt;=18),"ON","OFF")</f>
        <v>ON</v>
      </c>
      <c r="G40" s="29"/>
      <c r="H40"/>
      <c r="I40"/>
    </row>
    <row r="41" spans="1:9" x14ac:dyDescent="0.25">
      <c r="A41" s="34">
        <v>45469</v>
      </c>
      <c r="B41" s="52">
        <v>6</v>
      </c>
      <c r="C41" s="52">
        <v>3</v>
      </c>
      <c r="D41" s="55">
        <v>16</v>
      </c>
      <c r="E41" s="42">
        <v>40.33</v>
      </c>
      <c r="F41" s="55" t="str">
        <f>IF(AND(RTO__3[[#This Row],[Month]]&gt;5,RTO__3[[#This Row],[Month]]&lt;10,RTO__3[[#This Row],[Day of Week]]&lt;=5,RTO__3[[#This Row],[Hour]]&gt;=15,RTO__3[[#This Row],[Hour]]&lt;=18),"ON","OFF")</f>
        <v>ON</v>
      </c>
      <c r="G41" s="29"/>
      <c r="H41"/>
      <c r="I41"/>
    </row>
    <row r="42" spans="1:9" x14ac:dyDescent="0.25">
      <c r="A42" s="34">
        <v>45469</v>
      </c>
      <c r="B42" s="52">
        <v>6</v>
      </c>
      <c r="C42" s="52">
        <v>3</v>
      </c>
      <c r="D42" s="55">
        <v>17</v>
      </c>
      <c r="E42" s="42">
        <v>43.2</v>
      </c>
      <c r="F42" s="55" t="str">
        <f>IF(AND(RTO__3[[#This Row],[Month]]&gt;5,RTO__3[[#This Row],[Month]]&lt;10,RTO__3[[#This Row],[Day of Week]]&lt;=5,RTO__3[[#This Row],[Hour]]&gt;=15,RTO__3[[#This Row],[Hour]]&lt;=18),"ON","OFF")</f>
        <v>ON</v>
      </c>
      <c r="G42" s="29"/>
      <c r="H42"/>
      <c r="I42"/>
    </row>
    <row r="43" spans="1:9" x14ac:dyDescent="0.25">
      <c r="A43" s="34">
        <v>45469</v>
      </c>
      <c r="B43" s="52">
        <v>6</v>
      </c>
      <c r="C43" s="52">
        <v>3</v>
      </c>
      <c r="D43" s="55">
        <v>18</v>
      </c>
      <c r="E43" s="42">
        <v>46.586500000000001</v>
      </c>
      <c r="F43" s="55" t="str">
        <f>IF(AND(RTO__3[[#This Row],[Month]]&gt;5,RTO__3[[#This Row],[Month]]&lt;10,RTO__3[[#This Row],[Day of Week]]&lt;=5,RTO__3[[#This Row],[Hour]]&gt;=15,RTO__3[[#This Row],[Hour]]&lt;=18),"ON","OFF")</f>
        <v>ON</v>
      </c>
      <c r="G43" s="29"/>
      <c r="H43"/>
      <c r="I43"/>
    </row>
    <row r="44" spans="1:9" x14ac:dyDescent="0.25">
      <c r="A44" s="34">
        <v>45469</v>
      </c>
      <c r="B44" s="52">
        <v>6</v>
      </c>
      <c r="C44" s="52">
        <v>3</v>
      </c>
      <c r="D44" s="55">
        <v>19</v>
      </c>
      <c r="E44" s="42">
        <v>39.440899999999999</v>
      </c>
      <c r="F44" s="55" t="str">
        <f>IF(AND(RTO__3[[#This Row],[Month]]&gt;5,RTO__3[[#This Row],[Month]]&lt;10,RTO__3[[#This Row],[Day of Week]]&lt;=5,RTO__3[[#This Row],[Hour]]&gt;=15,RTO__3[[#This Row],[Hour]]&lt;=18),"ON","OFF")</f>
        <v>OFF</v>
      </c>
      <c r="G44" s="29"/>
      <c r="H44"/>
      <c r="I44"/>
    </row>
    <row r="45" spans="1:9" x14ac:dyDescent="0.25">
      <c r="A45" s="34">
        <v>45469</v>
      </c>
      <c r="B45" s="52">
        <v>6</v>
      </c>
      <c r="C45" s="52">
        <v>3</v>
      </c>
      <c r="D45" s="55">
        <v>20</v>
      </c>
      <c r="E45" s="42">
        <v>39.033000000000001</v>
      </c>
      <c r="F45" s="55" t="str">
        <f>IF(AND(RTO__3[[#This Row],[Month]]&gt;5,RTO__3[[#This Row],[Month]]&lt;10,RTO__3[[#This Row],[Day of Week]]&lt;=5,RTO__3[[#This Row],[Hour]]&gt;=15,RTO__3[[#This Row],[Hour]]&lt;=18),"ON","OFF")</f>
        <v>OFF</v>
      </c>
      <c r="G45" s="29"/>
      <c r="H45"/>
      <c r="I45"/>
    </row>
    <row r="46" spans="1:9" x14ac:dyDescent="0.25">
      <c r="A46" s="34">
        <v>45469</v>
      </c>
      <c r="B46" s="52">
        <v>6</v>
      </c>
      <c r="C46" s="52">
        <v>3</v>
      </c>
      <c r="D46" s="55">
        <v>21</v>
      </c>
      <c r="E46" s="42">
        <v>31.331399999999999</v>
      </c>
      <c r="F46" s="55" t="str">
        <f>IF(AND(RTO__3[[#This Row],[Month]]&gt;5,RTO__3[[#This Row],[Month]]&lt;10,RTO__3[[#This Row],[Day of Week]]&lt;=5,RTO__3[[#This Row],[Hour]]&gt;=15,RTO__3[[#This Row],[Hour]]&lt;=18),"ON","OFF")</f>
        <v>OFF</v>
      </c>
      <c r="G46" s="29"/>
      <c r="H46"/>
      <c r="I46"/>
    </row>
    <row r="47" spans="1:9" x14ac:dyDescent="0.25">
      <c r="A47" s="34">
        <v>45469</v>
      </c>
      <c r="B47" s="52">
        <v>6</v>
      </c>
      <c r="C47" s="52">
        <v>3</v>
      </c>
      <c r="D47" s="55">
        <v>22</v>
      </c>
      <c r="E47" s="42">
        <v>34.770600000000002</v>
      </c>
      <c r="F47" s="55" t="str">
        <f>IF(AND(RTO__3[[#This Row],[Month]]&gt;5,RTO__3[[#This Row],[Month]]&lt;10,RTO__3[[#This Row],[Day of Week]]&lt;=5,RTO__3[[#This Row],[Hour]]&gt;=15,RTO__3[[#This Row],[Hour]]&lt;=18),"ON","OFF")</f>
        <v>OFF</v>
      </c>
      <c r="G47" s="29"/>
      <c r="H47"/>
      <c r="I47"/>
    </row>
    <row r="48" spans="1:9" x14ac:dyDescent="0.25">
      <c r="A48" s="34">
        <v>45469</v>
      </c>
      <c r="B48" s="52">
        <v>6</v>
      </c>
      <c r="C48" s="52">
        <v>3</v>
      </c>
      <c r="D48" s="55">
        <v>23</v>
      </c>
      <c r="E48" s="42">
        <v>34.0959</v>
      </c>
      <c r="F48" s="55" t="str">
        <f>IF(AND(RTO__3[[#This Row],[Month]]&gt;5,RTO__3[[#This Row],[Month]]&lt;10,RTO__3[[#This Row],[Day of Week]]&lt;=5,RTO__3[[#This Row],[Hour]]&gt;=15,RTO__3[[#This Row],[Hour]]&lt;=18),"ON","OFF")</f>
        <v>OFF</v>
      </c>
      <c r="G48" s="29"/>
      <c r="H48"/>
      <c r="I48"/>
    </row>
    <row r="49" spans="1:9" x14ac:dyDescent="0.25">
      <c r="A49" s="34">
        <v>45469</v>
      </c>
      <c r="B49" s="52">
        <v>6</v>
      </c>
      <c r="C49" s="52">
        <v>3</v>
      </c>
      <c r="D49" s="55">
        <v>24</v>
      </c>
      <c r="E49" s="42">
        <v>29.8809</v>
      </c>
      <c r="F49" s="55" t="str">
        <f>IF(AND(RTO__3[[#This Row],[Month]]&gt;5,RTO__3[[#This Row],[Month]]&lt;10,RTO__3[[#This Row],[Day of Week]]&lt;=5,RTO__3[[#This Row],[Hour]]&gt;=15,RTO__3[[#This Row],[Hour]]&lt;=18),"ON","OFF")</f>
        <v>OFF</v>
      </c>
      <c r="G49" s="29"/>
      <c r="H49"/>
      <c r="I49"/>
    </row>
    <row r="50" spans="1:9" x14ac:dyDescent="0.25">
      <c r="A50" s="34">
        <v>45470</v>
      </c>
      <c r="B50" s="52">
        <v>6</v>
      </c>
      <c r="C50" s="52">
        <v>4</v>
      </c>
      <c r="D50" s="55">
        <v>1</v>
      </c>
      <c r="E50" s="42">
        <v>30.5427</v>
      </c>
      <c r="F50" s="55" t="str">
        <f>IF(AND(RTO__3[[#This Row],[Month]]&gt;5,RTO__3[[#This Row],[Month]]&lt;10,RTO__3[[#This Row],[Day of Week]]&lt;=5,RTO__3[[#This Row],[Hour]]&gt;=15,RTO__3[[#This Row],[Hour]]&lt;=18),"ON","OFF")</f>
        <v>OFF</v>
      </c>
      <c r="G50" s="29"/>
      <c r="H50"/>
      <c r="I50"/>
    </row>
    <row r="51" spans="1:9" x14ac:dyDescent="0.25">
      <c r="A51" s="34">
        <v>45470</v>
      </c>
      <c r="B51" s="52">
        <v>6</v>
      </c>
      <c r="C51" s="52">
        <v>4</v>
      </c>
      <c r="D51" s="55">
        <v>2</v>
      </c>
      <c r="E51" s="42">
        <v>29.1007</v>
      </c>
      <c r="F51" s="55" t="str">
        <f>IF(AND(RTO__3[[#This Row],[Month]]&gt;5,RTO__3[[#This Row],[Month]]&lt;10,RTO__3[[#This Row],[Day of Week]]&lt;=5,RTO__3[[#This Row],[Hour]]&gt;=15,RTO__3[[#This Row],[Hour]]&lt;=18),"ON","OFF")</f>
        <v>OFF</v>
      </c>
      <c r="G51" s="29"/>
      <c r="H51"/>
      <c r="I51"/>
    </row>
    <row r="52" spans="1:9" x14ac:dyDescent="0.25">
      <c r="A52" s="34">
        <v>45470</v>
      </c>
      <c r="B52" s="52">
        <v>6</v>
      </c>
      <c r="C52" s="52">
        <v>4</v>
      </c>
      <c r="D52" s="55">
        <v>3</v>
      </c>
      <c r="E52" s="42">
        <v>27.060600000000001</v>
      </c>
      <c r="F52" s="55" t="str">
        <f>IF(AND(RTO__3[[#This Row],[Month]]&gt;5,RTO__3[[#This Row],[Month]]&lt;10,RTO__3[[#This Row],[Day of Week]]&lt;=5,RTO__3[[#This Row],[Hour]]&gt;=15,RTO__3[[#This Row],[Hour]]&lt;=18),"ON","OFF")</f>
        <v>OFF</v>
      </c>
      <c r="G52" s="29"/>
      <c r="H52"/>
      <c r="I52"/>
    </row>
    <row r="53" spans="1:9" x14ac:dyDescent="0.25">
      <c r="A53" s="34">
        <v>45470</v>
      </c>
      <c r="B53" s="52">
        <v>6</v>
      </c>
      <c r="C53" s="52">
        <v>4</v>
      </c>
      <c r="D53" s="55">
        <v>4</v>
      </c>
      <c r="E53" s="42">
        <v>25.454999999999998</v>
      </c>
      <c r="F53" s="55" t="str">
        <f>IF(AND(RTO__3[[#This Row],[Month]]&gt;5,RTO__3[[#This Row],[Month]]&lt;10,RTO__3[[#This Row],[Day of Week]]&lt;=5,RTO__3[[#This Row],[Hour]]&gt;=15,RTO__3[[#This Row],[Hour]]&lt;=18),"ON","OFF")</f>
        <v>OFF</v>
      </c>
      <c r="G53" s="29"/>
      <c r="H53"/>
      <c r="I53"/>
    </row>
    <row r="54" spans="1:9" x14ac:dyDescent="0.25">
      <c r="A54" s="34">
        <v>45470</v>
      </c>
      <c r="B54" s="52">
        <v>6</v>
      </c>
      <c r="C54" s="52">
        <v>4</v>
      </c>
      <c r="D54" s="55">
        <v>5</v>
      </c>
      <c r="E54" s="42">
        <v>29.822900000000001</v>
      </c>
      <c r="F54" s="55" t="str">
        <f>IF(AND(RTO__3[[#This Row],[Month]]&gt;5,RTO__3[[#This Row],[Month]]&lt;10,RTO__3[[#This Row],[Day of Week]]&lt;=5,RTO__3[[#This Row],[Hour]]&gt;=15,RTO__3[[#This Row],[Hour]]&lt;=18),"ON","OFF")</f>
        <v>OFF</v>
      </c>
      <c r="G54" s="29"/>
      <c r="H54"/>
      <c r="I54"/>
    </row>
    <row r="55" spans="1:9" x14ac:dyDescent="0.25">
      <c r="A55" s="34">
        <v>45470</v>
      </c>
      <c r="B55" s="52">
        <v>6</v>
      </c>
      <c r="C55" s="52">
        <v>4</v>
      </c>
      <c r="D55" s="55">
        <v>6</v>
      </c>
      <c r="E55" s="42">
        <v>32.321399999999997</v>
      </c>
      <c r="F55" s="55" t="str">
        <f>IF(AND(RTO__3[[#This Row],[Month]]&gt;5,RTO__3[[#This Row],[Month]]&lt;10,RTO__3[[#This Row],[Day of Week]]&lt;=5,RTO__3[[#This Row],[Hour]]&gt;=15,RTO__3[[#This Row],[Hour]]&lt;=18),"ON","OFF")</f>
        <v>OFF</v>
      </c>
      <c r="G55" s="29"/>
      <c r="H55"/>
      <c r="I55"/>
    </row>
    <row r="56" spans="1:9" x14ac:dyDescent="0.25">
      <c r="A56" s="34">
        <v>45470</v>
      </c>
      <c r="B56" s="52">
        <v>6</v>
      </c>
      <c r="C56" s="52">
        <v>4</v>
      </c>
      <c r="D56" s="55">
        <v>7</v>
      </c>
      <c r="E56" s="42">
        <v>19.737500000000001</v>
      </c>
      <c r="F56" s="55" t="str">
        <f>IF(AND(RTO__3[[#This Row],[Month]]&gt;5,RTO__3[[#This Row],[Month]]&lt;10,RTO__3[[#This Row],[Day of Week]]&lt;=5,RTO__3[[#This Row],[Hour]]&gt;=15,RTO__3[[#This Row],[Hour]]&lt;=18),"ON","OFF")</f>
        <v>OFF</v>
      </c>
      <c r="G56" s="29"/>
      <c r="H56"/>
      <c r="I56"/>
    </row>
    <row r="57" spans="1:9" x14ac:dyDescent="0.25">
      <c r="A57" s="34">
        <v>45470</v>
      </c>
      <c r="B57" s="52">
        <v>6</v>
      </c>
      <c r="C57" s="52">
        <v>4</v>
      </c>
      <c r="D57" s="55">
        <v>8</v>
      </c>
      <c r="E57" s="42">
        <v>18.220600000000001</v>
      </c>
      <c r="F57" s="55" t="str">
        <f>IF(AND(RTO__3[[#This Row],[Month]]&gt;5,RTO__3[[#This Row],[Month]]&lt;10,RTO__3[[#This Row],[Day of Week]]&lt;=5,RTO__3[[#This Row],[Hour]]&gt;=15,RTO__3[[#This Row],[Hour]]&lt;=18),"ON","OFF")</f>
        <v>OFF</v>
      </c>
      <c r="G57" s="29"/>
      <c r="H57"/>
      <c r="I57"/>
    </row>
    <row r="58" spans="1:9" x14ac:dyDescent="0.25">
      <c r="A58" s="34">
        <v>45470</v>
      </c>
      <c r="B58" s="52">
        <v>6</v>
      </c>
      <c r="C58" s="52">
        <v>4</v>
      </c>
      <c r="D58" s="55">
        <v>9</v>
      </c>
      <c r="E58" s="42">
        <v>14.3413</v>
      </c>
      <c r="F58" s="55" t="str">
        <f>IF(AND(RTO__3[[#This Row],[Month]]&gt;5,RTO__3[[#This Row],[Month]]&lt;10,RTO__3[[#This Row],[Day of Week]]&lt;=5,RTO__3[[#This Row],[Hour]]&gt;=15,RTO__3[[#This Row],[Hour]]&lt;=18),"ON","OFF")</f>
        <v>OFF</v>
      </c>
      <c r="G58" s="29"/>
      <c r="H58"/>
      <c r="I58"/>
    </row>
    <row r="59" spans="1:9" x14ac:dyDescent="0.25">
      <c r="A59" s="34">
        <v>45470</v>
      </c>
      <c r="B59" s="52">
        <v>6</v>
      </c>
      <c r="C59" s="52">
        <v>4</v>
      </c>
      <c r="D59" s="55">
        <v>10</v>
      </c>
      <c r="E59" s="42">
        <v>13.2403</v>
      </c>
      <c r="F59" s="55" t="str">
        <f>IF(AND(RTO__3[[#This Row],[Month]]&gt;5,RTO__3[[#This Row],[Month]]&lt;10,RTO__3[[#This Row],[Day of Week]]&lt;=5,RTO__3[[#This Row],[Hour]]&gt;=15,RTO__3[[#This Row],[Hour]]&lt;=18),"ON","OFF")</f>
        <v>OFF</v>
      </c>
      <c r="G59" s="29"/>
      <c r="H59"/>
      <c r="I59"/>
    </row>
    <row r="60" spans="1:9" x14ac:dyDescent="0.25">
      <c r="A60" s="34">
        <v>45470</v>
      </c>
      <c r="B60" s="52">
        <v>6</v>
      </c>
      <c r="C60" s="52">
        <v>4</v>
      </c>
      <c r="D60" s="55">
        <v>11</v>
      </c>
      <c r="E60" s="42">
        <v>25.433800000000002</v>
      </c>
      <c r="F60" s="55" t="str">
        <f>IF(AND(RTO__3[[#This Row],[Month]]&gt;5,RTO__3[[#This Row],[Month]]&lt;10,RTO__3[[#This Row],[Day of Week]]&lt;=5,RTO__3[[#This Row],[Hour]]&gt;=15,RTO__3[[#This Row],[Hour]]&lt;=18),"ON","OFF")</f>
        <v>OFF</v>
      </c>
      <c r="G60" s="29"/>
      <c r="H60"/>
      <c r="I60"/>
    </row>
    <row r="61" spans="1:9" x14ac:dyDescent="0.25">
      <c r="A61" s="34">
        <v>45470</v>
      </c>
      <c r="B61" s="52">
        <v>6</v>
      </c>
      <c r="C61" s="52">
        <v>4</v>
      </c>
      <c r="D61" s="55">
        <v>12</v>
      </c>
      <c r="E61" s="42">
        <v>18.645299999999999</v>
      </c>
      <c r="F61" s="55" t="str">
        <f>IF(AND(RTO__3[[#This Row],[Month]]&gt;5,RTO__3[[#This Row],[Month]]&lt;10,RTO__3[[#This Row],[Day of Week]]&lt;=5,RTO__3[[#This Row],[Hour]]&gt;=15,RTO__3[[#This Row],[Hour]]&lt;=18),"ON","OFF")</f>
        <v>OFF</v>
      </c>
      <c r="G61" s="29"/>
      <c r="H61"/>
      <c r="I61"/>
    </row>
    <row r="62" spans="1:9" x14ac:dyDescent="0.25">
      <c r="A62" s="34">
        <v>45470</v>
      </c>
      <c r="B62" s="52">
        <v>6</v>
      </c>
      <c r="C62" s="52">
        <v>4</v>
      </c>
      <c r="D62" s="55">
        <v>13</v>
      </c>
      <c r="E62" s="42">
        <v>16.572099999999999</v>
      </c>
      <c r="F62" s="55" t="str">
        <f>IF(AND(RTO__3[[#This Row],[Month]]&gt;5,RTO__3[[#This Row],[Month]]&lt;10,RTO__3[[#This Row],[Day of Week]]&lt;=5,RTO__3[[#This Row],[Hour]]&gt;=15,RTO__3[[#This Row],[Hour]]&lt;=18),"ON","OFF")</f>
        <v>OFF</v>
      </c>
      <c r="G62" s="29"/>
      <c r="H62"/>
      <c r="I62"/>
    </row>
    <row r="63" spans="1:9" x14ac:dyDescent="0.25">
      <c r="A63" s="34">
        <v>45470</v>
      </c>
      <c r="B63" s="52">
        <v>6</v>
      </c>
      <c r="C63" s="52">
        <v>4</v>
      </c>
      <c r="D63" s="55">
        <v>14</v>
      </c>
      <c r="E63" s="42">
        <v>16.7288</v>
      </c>
      <c r="F63" s="55" t="str">
        <f>IF(AND(RTO__3[[#This Row],[Month]]&gt;5,RTO__3[[#This Row],[Month]]&lt;10,RTO__3[[#This Row],[Day of Week]]&lt;=5,RTO__3[[#This Row],[Hour]]&gt;=15,RTO__3[[#This Row],[Hour]]&lt;=18),"ON","OFF")</f>
        <v>OFF</v>
      </c>
      <c r="G63" s="29"/>
      <c r="H63"/>
      <c r="I63"/>
    </row>
    <row r="64" spans="1:9" x14ac:dyDescent="0.25">
      <c r="A64" s="34">
        <v>45470</v>
      </c>
      <c r="B64" s="52">
        <v>6</v>
      </c>
      <c r="C64" s="52">
        <v>4</v>
      </c>
      <c r="D64" s="55">
        <v>15</v>
      </c>
      <c r="E64" s="42">
        <v>21.291</v>
      </c>
      <c r="F64" s="55" t="str">
        <f>IF(AND(RTO__3[[#This Row],[Month]]&gt;5,RTO__3[[#This Row],[Month]]&lt;10,RTO__3[[#This Row],[Day of Week]]&lt;=5,RTO__3[[#This Row],[Hour]]&gt;=15,RTO__3[[#This Row],[Hour]]&lt;=18),"ON","OFF")</f>
        <v>ON</v>
      </c>
      <c r="G64" s="29"/>
      <c r="H64"/>
      <c r="I64"/>
    </row>
    <row r="65" spans="1:9" x14ac:dyDescent="0.25">
      <c r="A65" s="34">
        <v>45470</v>
      </c>
      <c r="B65" s="52">
        <v>6</v>
      </c>
      <c r="C65" s="52">
        <v>4</v>
      </c>
      <c r="D65" s="55">
        <v>16</v>
      </c>
      <c r="E65" s="42">
        <v>22.887699999999999</v>
      </c>
      <c r="F65" s="55" t="str">
        <f>IF(AND(RTO__3[[#This Row],[Month]]&gt;5,RTO__3[[#This Row],[Month]]&lt;10,RTO__3[[#This Row],[Day of Week]]&lt;=5,RTO__3[[#This Row],[Hour]]&gt;=15,RTO__3[[#This Row],[Hour]]&lt;=18),"ON","OFF")</f>
        <v>ON</v>
      </c>
      <c r="G65" s="29"/>
      <c r="H65"/>
      <c r="I65"/>
    </row>
    <row r="66" spans="1:9" x14ac:dyDescent="0.25">
      <c r="A66" s="34">
        <v>45470</v>
      </c>
      <c r="B66" s="52">
        <v>6</v>
      </c>
      <c r="C66" s="52">
        <v>4</v>
      </c>
      <c r="D66" s="55">
        <v>17</v>
      </c>
      <c r="E66" s="42">
        <v>23.697199999999999</v>
      </c>
      <c r="F66" s="55" t="str">
        <f>IF(AND(RTO__3[[#This Row],[Month]]&gt;5,RTO__3[[#This Row],[Month]]&lt;10,RTO__3[[#This Row],[Day of Week]]&lt;=5,RTO__3[[#This Row],[Hour]]&gt;=15,RTO__3[[#This Row],[Hour]]&lt;=18),"ON","OFF")</f>
        <v>ON</v>
      </c>
      <c r="G66" s="29"/>
      <c r="H66"/>
      <c r="I66"/>
    </row>
    <row r="67" spans="1:9" x14ac:dyDescent="0.25">
      <c r="A67" s="34">
        <v>45470</v>
      </c>
      <c r="B67" s="52">
        <v>6</v>
      </c>
      <c r="C67" s="52">
        <v>4</v>
      </c>
      <c r="D67" s="55">
        <v>18</v>
      </c>
      <c r="E67" s="42">
        <v>28.4923</v>
      </c>
      <c r="F67" s="55" t="str">
        <f>IF(AND(RTO__3[[#This Row],[Month]]&gt;5,RTO__3[[#This Row],[Month]]&lt;10,RTO__3[[#This Row],[Day of Week]]&lt;=5,RTO__3[[#This Row],[Hour]]&gt;=15,RTO__3[[#This Row],[Hour]]&lt;=18),"ON","OFF")</f>
        <v>ON</v>
      </c>
      <c r="G67" s="29"/>
      <c r="H67"/>
      <c r="I67"/>
    </row>
    <row r="68" spans="1:9" x14ac:dyDescent="0.25">
      <c r="A68" s="34">
        <v>45470</v>
      </c>
      <c r="B68" s="52">
        <v>6</v>
      </c>
      <c r="C68" s="52">
        <v>4</v>
      </c>
      <c r="D68" s="55">
        <v>19</v>
      </c>
      <c r="E68" s="42">
        <v>35.267600000000002</v>
      </c>
      <c r="F68" s="55" t="str">
        <f>IF(AND(RTO__3[[#This Row],[Month]]&gt;5,RTO__3[[#This Row],[Month]]&lt;10,RTO__3[[#This Row],[Day of Week]]&lt;=5,RTO__3[[#This Row],[Hour]]&gt;=15,RTO__3[[#This Row],[Hour]]&lt;=18),"ON","OFF")</f>
        <v>OFF</v>
      </c>
      <c r="G68" s="29"/>
      <c r="H68"/>
      <c r="I68"/>
    </row>
    <row r="69" spans="1:9" x14ac:dyDescent="0.25">
      <c r="A69" s="34">
        <v>45470</v>
      </c>
      <c r="B69" s="52">
        <v>6</v>
      </c>
      <c r="C69" s="52">
        <v>4</v>
      </c>
      <c r="D69" s="55">
        <v>20</v>
      </c>
      <c r="E69" s="42">
        <v>38.758800000000001</v>
      </c>
      <c r="F69" s="55" t="str">
        <f>IF(AND(RTO__3[[#This Row],[Month]]&gt;5,RTO__3[[#This Row],[Month]]&lt;10,RTO__3[[#This Row],[Day of Week]]&lt;=5,RTO__3[[#This Row],[Hour]]&gt;=15,RTO__3[[#This Row],[Hour]]&lt;=18),"ON","OFF")</f>
        <v>OFF</v>
      </c>
      <c r="G69" s="29"/>
      <c r="H69"/>
      <c r="I69"/>
    </row>
    <row r="70" spans="1:9" x14ac:dyDescent="0.25">
      <c r="A70" s="34">
        <v>45470</v>
      </c>
      <c r="B70" s="52">
        <v>6</v>
      </c>
      <c r="C70" s="52">
        <v>4</v>
      </c>
      <c r="D70" s="55">
        <v>21</v>
      </c>
      <c r="E70" s="42">
        <v>33.088999999999999</v>
      </c>
      <c r="F70" s="55" t="str">
        <f>IF(AND(RTO__3[[#This Row],[Month]]&gt;5,RTO__3[[#This Row],[Month]]&lt;10,RTO__3[[#This Row],[Day of Week]]&lt;=5,RTO__3[[#This Row],[Hour]]&gt;=15,RTO__3[[#This Row],[Hour]]&lt;=18),"ON","OFF")</f>
        <v>OFF</v>
      </c>
      <c r="G70" s="29"/>
      <c r="H70"/>
      <c r="I70"/>
    </row>
    <row r="71" spans="1:9" x14ac:dyDescent="0.25">
      <c r="A71" s="34">
        <v>45470</v>
      </c>
      <c r="B71" s="52">
        <v>6</v>
      </c>
      <c r="C71" s="52">
        <v>4</v>
      </c>
      <c r="D71" s="55">
        <v>22</v>
      </c>
      <c r="E71" s="42">
        <v>29.9499</v>
      </c>
      <c r="F71" s="55" t="str">
        <f>IF(AND(RTO__3[[#This Row],[Month]]&gt;5,RTO__3[[#This Row],[Month]]&lt;10,RTO__3[[#This Row],[Day of Week]]&lt;=5,RTO__3[[#This Row],[Hour]]&gt;=15,RTO__3[[#This Row],[Hour]]&lt;=18),"ON","OFF")</f>
        <v>OFF</v>
      </c>
      <c r="G71" s="29"/>
      <c r="H71"/>
      <c r="I71"/>
    </row>
    <row r="72" spans="1:9" x14ac:dyDescent="0.25">
      <c r="A72" s="34">
        <v>45470</v>
      </c>
      <c r="B72" s="52">
        <v>6</v>
      </c>
      <c r="C72" s="52">
        <v>4</v>
      </c>
      <c r="D72" s="55">
        <v>23</v>
      </c>
      <c r="E72" s="42">
        <v>29.3765</v>
      </c>
      <c r="F72" s="55" t="str">
        <f>IF(AND(RTO__3[[#This Row],[Month]]&gt;5,RTO__3[[#This Row],[Month]]&lt;10,RTO__3[[#This Row],[Day of Week]]&lt;=5,RTO__3[[#This Row],[Hour]]&gt;=15,RTO__3[[#This Row],[Hour]]&lt;=18),"ON","OFF")</f>
        <v>OFF</v>
      </c>
      <c r="G72" s="29"/>
      <c r="H72"/>
      <c r="I72"/>
    </row>
    <row r="73" spans="1:9" x14ac:dyDescent="0.25">
      <c r="A73" s="34">
        <v>45470</v>
      </c>
      <c r="B73" s="52">
        <v>6</v>
      </c>
      <c r="C73" s="52">
        <v>4</v>
      </c>
      <c r="D73" s="55">
        <v>24</v>
      </c>
      <c r="E73" s="42">
        <v>25.0229</v>
      </c>
      <c r="F73" s="55" t="str">
        <f>IF(AND(RTO__3[[#This Row],[Month]]&gt;5,RTO__3[[#This Row],[Month]]&lt;10,RTO__3[[#This Row],[Day of Week]]&lt;=5,RTO__3[[#This Row],[Hour]]&gt;=15,RTO__3[[#This Row],[Hour]]&lt;=18),"ON","OFF")</f>
        <v>OFF</v>
      </c>
      <c r="G73" s="29"/>
      <c r="H73"/>
      <c r="I73"/>
    </row>
    <row r="74" spans="1:9" x14ac:dyDescent="0.25">
      <c r="A74" s="34">
        <v>45471</v>
      </c>
      <c r="B74" s="52">
        <v>6</v>
      </c>
      <c r="C74" s="52">
        <v>5</v>
      </c>
      <c r="D74" s="55">
        <v>1</v>
      </c>
      <c r="E74" s="42">
        <v>22.564800000000002</v>
      </c>
      <c r="F74" s="55" t="str">
        <f>IF(AND(RTO__3[[#This Row],[Month]]&gt;5,RTO__3[[#This Row],[Month]]&lt;10,RTO__3[[#This Row],[Day of Week]]&lt;=5,RTO__3[[#This Row],[Hour]]&gt;=15,RTO__3[[#This Row],[Hour]]&lt;=18),"ON","OFF")</f>
        <v>OFF</v>
      </c>
      <c r="G74" s="29"/>
      <c r="H74"/>
      <c r="I74"/>
    </row>
    <row r="75" spans="1:9" x14ac:dyDescent="0.25">
      <c r="A75" s="34">
        <v>45471</v>
      </c>
      <c r="B75" s="52">
        <v>6</v>
      </c>
      <c r="C75" s="52">
        <v>5</v>
      </c>
      <c r="D75" s="55">
        <v>2</v>
      </c>
      <c r="E75" s="42">
        <v>20.855599999999999</v>
      </c>
      <c r="F75" s="55" t="str">
        <f>IF(AND(RTO__3[[#This Row],[Month]]&gt;5,RTO__3[[#This Row],[Month]]&lt;10,RTO__3[[#This Row],[Day of Week]]&lt;=5,RTO__3[[#This Row],[Hour]]&gt;=15,RTO__3[[#This Row],[Hour]]&lt;=18),"ON","OFF")</f>
        <v>OFF</v>
      </c>
      <c r="G75" s="29"/>
      <c r="H75"/>
      <c r="I75"/>
    </row>
    <row r="76" spans="1:9" x14ac:dyDescent="0.25">
      <c r="A76" s="34">
        <v>45471</v>
      </c>
      <c r="B76" s="52">
        <v>6</v>
      </c>
      <c r="C76" s="52">
        <v>5</v>
      </c>
      <c r="D76" s="55">
        <v>3</v>
      </c>
      <c r="E76" s="42">
        <v>19.947900000000001</v>
      </c>
      <c r="F76" s="55" t="str">
        <f>IF(AND(RTO__3[[#This Row],[Month]]&gt;5,RTO__3[[#This Row],[Month]]&lt;10,RTO__3[[#This Row],[Day of Week]]&lt;=5,RTO__3[[#This Row],[Hour]]&gt;=15,RTO__3[[#This Row],[Hour]]&lt;=18),"ON","OFF")</f>
        <v>OFF</v>
      </c>
      <c r="G76" s="29"/>
      <c r="H76"/>
      <c r="I76"/>
    </row>
    <row r="77" spans="1:9" x14ac:dyDescent="0.25">
      <c r="A77" s="34">
        <v>45471</v>
      </c>
      <c r="B77" s="52">
        <v>6</v>
      </c>
      <c r="C77" s="52">
        <v>5</v>
      </c>
      <c r="D77" s="55">
        <v>4</v>
      </c>
      <c r="E77" s="42">
        <v>21.338999999999999</v>
      </c>
      <c r="F77" s="55" t="str">
        <f>IF(AND(RTO__3[[#This Row],[Month]]&gt;5,RTO__3[[#This Row],[Month]]&lt;10,RTO__3[[#This Row],[Day of Week]]&lt;=5,RTO__3[[#This Row],[Hour]]&gt;=15,RTO__3[[#This Row],[Hour]]&lt;=18),"ON","OFF")</f>
        <v>OFF</v>
      </c>
      <c r="G77" s="29"/>
      <c r="H77"/>
      <c r="I77"/>
    </row>
    <row r="78" spans="1:9" x14ac:dyDescent="0.25">
      <c r="A78" s="34">
        <v>45471</v>
      </c>
      <c r="B78" s="52">
        <v>6</v>
      </c>
      <c r="C78" s="52">
        <v>5</v>
      </c>
      <c r="D78" s="55">
        <v>5</v>
      </c>
      <c r="E78" s="42">
        <v>16.199100000000001</v>
      </c>
      <c r="F78" s="55" t="str">
        <f>IF(AND(RTO__3[[#This Row],[Month]]&gt;5,RTO__3[[#This Row],[Month]]&lt;10,RTO__3[[#This Row],[Day of Week]]&lt;=5,RTO__3[[#This Row],[Hour]]&gt;=15,RTO__3[[#This Row],[Hour]]&lt;=18),"ON","OFF")</f>
        <v>OFF</v>
      </c>
      <c r="G78" s="29"/>
      <c r="H78"/>
      <c r="I78"/>
    </row>
    <row r="79" spans="1:9" x14ac:dyDescent="0.25">
      <c r="A79" s="34">
        <v>45471</v>
      </c>
      <c r="B79" s="52">
        <v>6</v>
      </c>
      <c r="C79" s="52">
        <v>5</v>
      </c>
      <c r="D79" s="55">
        <v>6</v>
      </c>
      <c r="E79" s="42">
        <v>21.322900000000001</v>
      </c>
      <c r="F79" s="55" t="str">
        <f>IF(AND(RTO__3[[#This Row],[Month]]&gt;5,RTO__3[[#This Row],[Month]]&lt;10,RTO__3[[#This Row],[Day of Week]]&lt;=5,RTO__3[[#This Row],[Hour]]&gt;=15,RTO__3[[#This Row],[Hour]]&lt;=18),"ON","OFF")</f>
        <v>OFF</v>
      </c>
      <c r="G79" s="29"/>
      <c r="H79"/>
      <c r="I79"/>
    </row>
    <row r="80" spans="1:9" x14ac:dyDescent="0.25">
      <c r="A80" s="34">
        <v>45471</v>
      </c>
      <c r="B80" s="52">
        <v>6</v>
      </c>
      <c r="C80" s="52">
        <v>5</v>
      </c>
      <c r="D80" s="55">
        <v>7</v>
      </c>
      <c r="E80" s="42">
        <v>14.554500000000001</v>
      </c>
      <c r="F80" s="55" t="str">
        <f>IF(AND(RTO__3[[#This Row],[Month]]&gt;5,RTO__3[[#This Row],[Month]]&lt;10,RTO__3[[#This Row],[Day of Week]]&lt;=5,RTO__3[[#This Row],[Hour]]&gt;=15,RTO__3[[#This Row],[Hour]]&lt;=18),"ON","OFF")</f>
        <v>OFF</v>
      </c>
      <c r="G80" s="29"/>
      <c r="H80"/>
      <c r="I80"/>
    </row>
    <row r="81" spans="1:9" x14ac:dyDescent="0.25">
      <c r="A81" s="34">
        <v>45471</v>
      </c>
      <c r="B81" s="52">
        <v>6</v>
      </c>
      <c r="C81" s="52">
        <v>5</v>
      </c>
      <c r="D81" s="55">
        <v>8</v>
      </c>
      <c r="E81" s="42">
        <v>10.6311</v>
      </c>
      <c r="F81" s="55" t="str">
        <f>IF(AND(RTO__3[[#This Row],[Month]]&gt;5,RTO__3[[#This Row],[Month]]&lt;10,RTO__3[[#This Row],[Day of Week]]&lt;=5,RTO__3[[#This Row],[Hour]]&gt;=15,RTO__3[[#This Row],[Hour]]&lt;=18),"ON","OFF")</f>
        <v>OFF</v>
      </c>
      <c r="G81" s="29"/>
      <c r="H81"/>
      <c r="I81"/>
    </row>
    <row r="82" spans="1:9" x14ac:dyDescent="0.25">
      <c r="A82" s="34">
        <v>45471</v>
      </c>
      <c r="B82" s="52">
        <v>6</v>
      </c>
      <c r="C82" s="52">
        <v>5</v>
      </c>
      <c r="D82" s="55">
        <v>9</v>
      </c>
      <c r="E82" s="42">
        <v>12.6684</v>
      </c>
      <c r="F82" s="55" t="str">
        <f>IF(AND(RTO__3[[#This Row],[Month]]&gt;5,RTO__3[[#This Row],[Month]]&lt;10,RTO__3[[#This Row],[Day of Week]]&lt;=5,RTO__3[[#This Row],[Hour]]&gt;=15,RTO__3[[#This Row],[Hour]]&lt;=18),"ON","OFF")</f>
        <v>OFF</v>
      </c>
      <c r="G82" s="29"/>
      <c r="H82"/>
      <c r="I82"/>
    </row>
    <row r="83" spans="1:9" x14ac:dyDescent="0.25">
      <c r="A83" s="34">
        <v>45471</v>
      </c>
      <c r="B83" s="52">
        <v>6</v>
      </c>
      <c r="C83" s="52">
        <v>5</v>
      </c>
      <c r="D83" s="55">
        <v>10</v>
      </c>
      <c r="E83" s="42">
        <v>15.63</v>
      </c>
      <c r="F83" s="55" t="str">
        <f>IF(AND(RTO__3[[#This Row],[Month]]&gt;5,RTO__3[[#This Row],[Month]]&lt;10,RTO__3[[#This Row],[Day of Week]]&lt;=5,RTO__3[[#This Row],[Hour]]&gt;=15,RTO__3[[#This Row],[Hour]]&lt;=18),"ON","OFF")</f>
        <v>OFF</v>
      </c>
      <c r="G83" s="29"/>
      <c r="H83"/>
      <c r="I83"/>
    </row>
    <row r="84" spans="1:9" x14ac:dyDescent="0.25">
      <c r="A84" s="34">
        <v>45471</v>
      </c>
      <c r="B84" s="52">
        <v>6</v>
      </c>
      <c r="C84" s="52">
        <v>5</v>
      </c>
      <c r="D84" s="55">
        <v>11</v>
      </c>
      <c r="E84" s="42">
        <v>15.395099999999999</v>
      </c>
      <c r="F84" s="55" t="str">
        <f>IF(AND(RTO__3[[#This Row],[Month]]&gt;5,RTO__3[[#This Row],[Month]]&lt;10,RTO__3[[#This Row],[Day of Week]]&lt;=5,RTO__3[[#This Row],[Hour]]&gt;=15,RTO__3[[#This Row],[Hour]]&lt;=18),"ON","OFF")</f>
        <v>OFF</v>
      </c>
      <c r="G84" s="29"/>
      <c r="H84"/>
      <c r="I84"/>
    </row>
    <row r="85" spans="1:9" x14ac:dyDescent="0.25">
      <c r="A85" s="34">
        <v>45471</v>
      </c>
      <c r="B85" s="52">
        <v>6</v>
      </c>
      <c r="C85" s="52">
        <v>5</v>
      </c>
      <c r="D85" s="55">
        <v>12</v>
      </c>
      <c r="E85" s="42">
        <v>17.812799999999999</v>
      </c>
      <c r="F85" s="55" t="str">
        <f>IF(AND(RTO__3[[#This Row],[Month]]&gt;5,RTO__3[[#This Row],[Month]]&lt;10,RTO__3[[#This Row],[Day of Week]]&lt;=5,RTO__3[[#This Row],[Hour]]&gt;=15,RTO__3[[#This Row],[Hour]]&lt;=18),"ON","OFF")</f>
        <v>OFF</v>
      </c>
      <c r="G85" s="29"/>
      <c r="H85"/>
      <c r="I85"/>
    </row>
    <row r="86" spans="1:9" x14ac:dyDescent="0.25">
      <c r="A86" s="34">
        <v>45471</v>
      </c>
      <c r="B86" s="52">
        <v>6</v>
      </c>
      <c r="C86" s="52">
        <v>5</v>
      </c>
      <c r="D86" s="55">
        <v>13</v>
      </c>
      <c r="E86" s="42">
        <v>15.8355</v>
      </c>
      <c r="F86" s="55" t="str">
        <f>IF(AND(RTO__3[[#This Row],[Month]]&gt;5,RTO__3[[#This Row],[Month]]&lt;10,RTO__3[[#This Row],[Day of Week]]&lt;=5,RTO__3[[#This Row],[Hour]]&gt;=15,RTO__3[[#This Row],[Hour]]&lt;=18),"ON","OFF")</f>
        <v>OFF</v>
      </c>
      <c r="G86" s="29"/>
      <c r="H86"/>
      <c r="I86"/>
    </row>
    <row r="87" spans="1:9" x14ac:dyDescent="0.25">
      <c r="A87" s="34">
        <v>45471</v>
      </c>
      <c r="B87" s="52">
        <v>6</v>
      </c>
      <c r="C87" s="52">
        <v>5</v>
      </c>
      <c r="D87" s="55">
        <v>14</v>
      </c>
      <c r="E87" s="42">
        <v>17.451000000000001</v>
      </c>
      <c r="F87" s="55" t="str">
        <f>IF(AND(RTO__3[[#This Row],[Month]]&gt;5,RTO__3[[#This Row],[Month]]&lt;10,RTO__3[[#This Row],[Day of Week]]&lt;=5,RTO__3[[#This Row],[Hour]]&gt;=15,RTO__3[[#This Row],[Hour]]&lt;=18),"ON","OFF")</f>
        <v>OFF</v>
      </c>
      <c r="G87" s="29"/>
      <c r="H87"/>
      <c r="I87"/>
    </row>
    <row r="88" spans="1:9" x14ac:dyDescent="0.25">
      <c r="A88" s="34">
        <v>45471</v>
      </c>
      <c r="B88" s="52">
        <v>6</v>
      </c>
      <c r="C88" s="52">
        <v>5</v>
      </c>
      <c r="D88" s="55">
        <v>15</v>
      </c>
      <c r="E88" s="42">
        <v>19.020600000000002</v>
      </c>
      <c r="F88" s="55" t="str">
        <f>IF(AND(RTO__3[[#This Row],[Month]]&gt;5,RTO__3[[#This Row],[Month]]&lt;10,RTO__3[[#This Row],[Day of Week]]&lt;=5,RTO__3[[#This Row],[Hour]]&gt;=15,RTO__3[[#This Row],[Hour]]&lt;=18),"ON","OFF")</f>
        <v>ON</v>
      </c>
      <c r="G88" s="29"/>
      <c r="H88"/>
      <c r="I88"/>
    </row>
    <row r="89" spans="1:9" x14ac:dyDescent="0.25">
      <c r="A89" s="34">
        <v>45471</v>
      </c>
      <c r="B89" s="52">
        <v>6</v>
      </c>
      <c r="C89" s="52">
        <v>5</v>
      </c>
      <c r="D89" s="55">
        <v>16</v>
      </c>
      <c r="E89" s="42">
        <v>24.152000000000001</v>
      </c>
      <c r="F89" s="55" t="str">
        <f>IF(AND(RTO__3[[#This Row],[Month]]&gt;5,RTO__3[[#This Row],[Month]]&lt;10,RTO__3[[#This Row],[Day of Week]]&lt;=5,RTO__3[[#This Row],[Hour]]&gt;=15,RTO__3[[#This Row],[Hour]]&lt;=18),"ON","OFF")</f>
        <v>ON</v>
      </c>
      <c r="G89" s="29"/>
      <c r="H89"/>
      <c r="I89"/>
    </row>
    <row r="90" spans="1:9" x14ac:dyDescent="0.25">
      <c r="A90" s="34">
        <v>45471</v>
      </c>
      <c r="B90" s="52">
        <v>6</v>
      </c>
      <c r="C90" s="52">
        <v>5</v>
      </c>
      <c r="D90" s="55">
        <v>17</v>
      </c>
      <c r="E90" s="42">
        <v>28.429099999999998</v>
      </c>
      <c r="F90" s="55" t="str">
        <f>IF(AND(RTO__3[[#This Row],[Month]]&gt;5,RTO__3[[#This Row],[Month]]&lt;10,RTO__3[[#This Row],[Day of Week]]&lt;=5,RTO__3[[#This Row],[Hour]]&gt;=15,RTO__3[[#This Row],[Hour]]&lt;=18),"ON","OFF")</f>
        <v>ON</v>
      </c>
      <c r="G90" s="29"/>
      <c r="H90"/>
      <c r="I90"/>
    </row>
    <row r="91" spans="1:9" x14ac:dyDescent="0.25">
      <c r="A91" s="34">
        <v>45471</v>
      </c>
      <c r="B91" s="52">
        <v>6</v>
      </c>
      <c r="C91" s="52">
        <v>5</v>
      </c>
      <c r="D91" s="55">
        <v>18</v>
      </c>
      <c r="E91" s="42">
        <v>28.094999999999999</v>
      </c>
      <c r="F91" s="55" t="str">
        <f>IF(AND(RTO__3[[#This Row],[Month]]&gt;5,RTO__3[[#This Row],[Month]]&lt;10,RTO__3[[#This Row],[Day of Week]]&lt;=5,RTO__3[[#This Row],[Hour]]&gt;=15,RTO__3[[#This Row],[Hour]]&lt;=18),"ON","OFF")</f>
        <v>ON</v>
      </c>
      <c r="G91" s="29"/>
      <c r="H91"/>
      <c r="I91"/>
    </row>
    <row r="92" spans="1:9" x14ac:dyDescent="0.25">
      <c r="A92" s="34">
        <v>45471</v>
      </c>
      <c r="B92" s="52">
        <v>6</v>
      </c>
      <c r="C92" s="52">
        <v>5</v>
      </c>
      <c r="D92" s="55">
        <v>19</v>
      </c>
      <c r="E92" s="42">
        <v>38.963200000000001</v>
      </c>
      <c r="F92" s="55" t="str">
        <f>IF(AND(RTO__3[[#This Row],[Month]]&gt;5,RTO__3[[#This Row],[Month]]&lt;10,RTO__3[[#This Row],[Day of Week]]&lt;=5,RTO__3[[#This Row],[Hour]]&gt;=15,RTO__3[[#This Row],[Hour]]&lt;=18),"ON","OFF")</f>
        <v>OFF</v>
      </c>
      <c r="G92" s="29"/>
      <c r="H92"/>
      <c r="I92"/>
    </row>
    <row r="93" spans="1:9" x14ac:dyDescent="0.25">
      <c r="A93" s="34">
        <v>45471</v>
      </c>
      <c r="B93" s="52">
        <v>6</v>
      </c>
      <c r="C93" s="52">
        <v>5</v>
      </c>
      <c r="D93" s="55">
        <v>20</v>
      </c>
      <c r="E93" s="42">
        <v>44.257399999999997</v>
      </c>
      <c r="F93" s="55" t="str">
        <f>IF(AND(RTO__3[[#This Row],[Month]]&gt;5,RTO__3[[#This Row],[Month]]&lt;10,RTO__3[[#This Row],[Day of Week]]&lt;=5,RTO__3[[#This Row],[Hour]]&gt;=15,RTO__3[[#This Row],[Hour]]&lt;=18),"ON","OFF")</f>
        <v>OFF</v>
      </c>
      <c r="G93" s="29"/>
      <c r="H93"/>
      <c r="I93"/>
    </row>
    <row r="94" spans="1:9" x14ac:dyDescent="0.25">
      <c r="A94" s="34">
        <v>45471</v>
      </c>
      <c r="B94" s="52">
        <v>6</v>
      </c>
      <c r="C94" s="52">
        <v>5</v>
      </c>
      <c r="D94" s="55">
        <v>21</v>
      </c>
      <c r="E94" s="42">
        <v>34.956899999999997</v>
      </c>
      <c r="F94" s="55" t="str">
        <f>IF(AND(RTO__3[[#This Row],[Month]]&gt;5,RTO__3[[#This Row],[Month]]&lt;10,RTO__3[[#This Row],[Day of Week]]&lt;=5,RTO__3[[#This Row],[Hour]]&gt;=15,RTO__3[[#This Row],[Hour]]&lt;=18),"ON","OFF")</f>
        <v>OFF</v>
      </c>
      <c r="G94" s="29"/>
      <c r="H94"/>
      <c r="I94"/>
    </row>
    <row r="95" spans="1:9" x14ac:dyDescent="0.25">
      <c r="A95" s="34">
        <v>45471</v>
      </c>
      <c r="B95" s="52">
        <v>6</v>
      </c>
      <c r="C95" s="52">
        <v>5</v>
      </c>
      <c r="D95" s="55">
        <v>22</v>
      </c>
      <c r="E95" s="42">
        <v>17.708200000000001</v>
      </c>
      <c r="F95" s="55" t="str">
        <f>IF(AND(RTO__3[[#This Row],[Month]]&gt;5,RTO__3[[#This Row],[Month]]&lt;10,RTO__3[[#This Row],[Day of Week]]&lt;=5,RTO__3[[#This Row],[Hour]]&gt;=15,RTO__3[[#This Row],[Hour]]&lt;=18),"ON","OFF")</f>
        <v>OFF</v>
      </c>
      <c r="G95" s="29"/>
      <c r="H95"/>
      <c r="I95"/>
    </row>
    <row r="96" spans="1:9" x14ac:dyDescent="0.25">
      <c r="A96" s="34">
        <v>45471</v>
      </c>
      <c r="B96" s="52">
        <v>6</v>
      </c>
      <c r="C96" s="52">
        <v>5</v>
      </c>
      <c r="D96" s="55">
        <v>23</v>
      </c>
      <c r="E96" s="42">
        <v>25.183599999999998</v>
      </c>
      <c r="F96" s="55" t="str">
        <f>IF(AND(RTO__3[[#This Row],[Month]]&gt;5,RTO__3[[#This Row],[Month]]&lt;10,RTO__3[[#This Row],[Day of Week]]&lt;=5,RTO__3[[#This Row],[Hour]]&gt;=15,RTO__3[[#This Row],[Hour]]&lt;=18),"ON","OFF")</f>
        <v>OFF</v>
      </c>
      <c r="G96" s="29"/>
      <c r="H96"/>
      <c r="I96"/>
    </row>
    <row r="97" spans="1:9" x14ac:dyDescent="0.25">
      <c r="A97" s="34">
        <v>45471</v>
      </c>
      <c r="B97" s="52">
        <v>6</v>
      </c>
      <c r="C97" s="52">
        <v>5</v>
      </c>
      <c r="D97" s="55">
        <v>24</v>
      </c>
      <c r="E97" s="42">
        <v>17.669799999999999</v>
      </c>
      <c r="F97" s="55" t="str">
        <f>IF(AND(RTO__3[[#This Row],[Month]]&gt;5,RTO__3[[#This Row],[Month]]&lt;10,RTO__3[[#This Row],[Day of Week]]&lt;=5,RTO__3[[#This Row],[Hour]]&gt;=15,RTO__3[[#This Row],[Hour]]&lt;=18),"ON","OFF")</f>
        <v>OFF</v>
      </c>
      <c r="G97" s="29"/>
      <c r="H97"/>
      <c r="I97"/>
    </row>
    <row r="98" spans="1:9" x14ac:dyDescent="0.25">
      <c r="A98" s="34">
        <v>45472</v>
      </c>
      <c r="B98" s="52">
        <v>6</v>
      </c>
      <c r="C98" s="52">
        <v>6</v>
      </c>
      <c r="D98" s="55">
        <v>1</v>
      </c>
      <c r="E98" s="42">
        <v>52.164700000000003</v>
      </c>
      <c r="F98" s="55" t="str">
        <f>IF(AND(RTO__3[[#This Row],[Month]]&gt;5,RTO__3[[#This Row],[Month]]&lt;10,RTO__3[[#This Row],[Day of Week]]&lt;=5,RTO__3[[#This Row],[Hour]]&gt;=15,RTO__3[[#This Row],[Hour]]&lt;=18),"ON","OFF")</f>
        <v>OFF</v>
      </c>
      <c r="G98" s="29"/>
      <c r="H98"/>
      <c r="I98"/>
    </row>
    <row r="99" spans="1:9" x14ac:dyDescent="0.25">
      <c r="A99" s="34">
        <v>45472</v>
      </c>
      <c r="B99" s="52">
        <v>6</v>
      </c>
      <c r="C99" s="52">
        <v>6</v>
      </c>
      <c r="D99" s="55">
        <v>2</v>
      </c>
      <c r="E99" s="42">
        <v>27.064699999999998</v>
      </c>
      <c r="F99" s="55" t="str">
        <f>IF(AND(RTO__3[[#This Row],[Month]]&gt;5,RTO__3[[#This Row],[Month]]&lt;10,RTO__3[[#This Row],[Day of Week]]&lt;=5,RTO__3[[#This Row],[Hour]]&gt;=15,RTO__3[[#This Row],[Hour]]&lt;=18),"ON","OFF")</f>
        <v>OFF</v>
      </c>
      <c r="G99" s="29"/>
      <c r="H99"/>
      <c r="I99"/>
    </row>
    <row r="100" spans="1:9" x14ac:dyDescent="0.25">
      <c r="A100" s="34">
        <v>45472</v>
      </c>
      <c r="B100" s="52">
        <v>6</v>
      </c>
      <c r="C100" s="52">
        <v>6</v>
      </c>
      <c r="D100" s="55">
        <v>3</v>
      </c>
      <c r="E100" s="42">
        <v>25.995200000000001</v>
      </c>
      <c r="F100" s="55" t="str">
        <f>IF(AND(RTO__3[[#This Row],[Month]]&gt;5,RTO__3[[#This Row],[Month]]&lt;10,RTO__3[[#This Row],[Day of Week]]&lt;=5,RTO__3[[#This Row],[Hour]]&gt;=15,RTO__3[[#This Row],[Hour]]&lt;=18),"ON","OFF")</f>
        <v>OFF</v>
      </c>
      <c r="G100" s="29"/>
      <c r="H100"/>
      <c r="I100"/>
    </row>
    <row r="101" spans="1:9" x14ac:dyDescent="0.25">
      <c r="A101" s="34">
        <v>45472</v>
      </c>
      <c r="B101" s="52">
        <v>6</v>
      </c>
      <c r="C101" s="52">
        <v>6</v>
      </c>
      <c r="D101" s="55">
        <v>4</v>
      </c>
      <c r="E101" s="42">
        <v>24.76</v>
      </c>
      <c r="F101" s="55" t="str">
        <f>IF(AND(RTO__3[[#This Row],[Month]]&gt;5,RTO__3[[#This Row],[Month]]&lt;10,RTO__3[[#This Row],[Day of Week]]&lt;=5,RTO__3[[#This Row],[Hour]]&gt;=15,RTO__3[[#This Row],[Hour]]&lt;=18),"ON","OFF")</f>
        <v>OFF</v>
      </c>
      <c r="G101" s="29"/>
      <c r="H101"/>
      <c r="I101"/>
    </row>
    <row r="102" spans="1:9" x14ac:dyDescent="0.25">
      <c r="A102" s="34">
        <v>45472</v>
      </c>
      <c r="B102" s="52">
        <v>6</v>
      </c>
      <c r="C102" s="52">
        <v>6</v>
      </c>
      <c r="D102" s="55">
        <v>5</v>
      </c>
      <c r="E102" s="42">
        <v>24.1721</v>
      </c>
      <c r="F102" s="55" t="str">
        <f>IF(AND(RTO__3[[#This Row],[Month]]&gt;5,RTO__3[[#This Row],[Month]]&lt;10,RTO__3[[#This Row],[Day of Week]]&lt;=5,RTO__3[[#This Row],[Hour]]&gt;=15,RTO__3[[#This Row],[Hour]]&lt;=18),"ON","OFF")</f>
        <v>OFF</v>
      </c>
      <c r="G102" s="29"/>
      <c r="H102"/>
      <c r="I102"/>
    </row>
    <row r="103" spans="1:9" x14ac:dyDescent="0.25">
      <c r="A103" s="34">
        <v>45472</v>
      </c>
      <c r="B103" s="52">
        <v>6</v>
      </c>
      <c r="C103" s="52">
        <v>6</v>
      </c>
      <c r="D103" s="55">
        <v>6</v>
      </c>
      <c r="E103" s="42">
        <v>19.936499999999999</v>
      </c>
      <c r="F103" s="55" t="str">
        <f>IF(AND(RTO__3[[#This Row],[Month]]&gt;5,RTO__3[[#This Row],[Month]]&lt;10,RTO__3[[#This Row],[Day of Week]]&lt;=5,RTO__3[[#This Row],[Hour]]&gt;=15,RTO__3[[#This Row],[Hour]]&lt;=18),"ON","OFF")</f>
        <v>OFF</v>
      </c>
      <c r="G103" s="29"/>
      <c r="H103"/>
      <c r="I103"/>
    </row>
    <row r="104" spans="1:9" x14ac:dyDescent="0.25">
      <c r="A104" s="34">
        <v>45472</v>
      </c>
      <c r="B104" s="52">
        <v>6</v>
      </c>
      <c r="C104" s="52">
        <v>6</v>
      </c>
      <c r="D104" s="55">
        <v>7</v>
      </c>
      <c r="E104" s="42">
        <v>20.814699999999998</v>
      </c>
      <c r="F104" s="55" t="str">
        <f>IF(AND(RTO__3[[#This Row],[Month]]&gt;5,RTO__3[[#This Row],[Month]]&lt;10,RTO__3[[#This Row],[Day of Week]]&lt;=5,RTO__3[[#This Row],[Hour]]&gt;=15,RTO__3[[#This Row],[Hour]]&lt;=18),"ON","OFF")</f>
        <v>OFF</v>
      </c>
      <c r="G104" s="29"/>
      <c r="H104"/>
      <c r="I104"/>
    </row>
    <row r="105" spans="1:9" x14ac:dyDescent="0.25">
      <c r="A105" s="34">
        <v>45472</v>
      </c>
      <c r="B105" s="52">
        <v>6</v>
      </c>
      <c r="C105" s="52">
        <v>6</v>
      </c>
      <c r="D105" s="55">
        <v>8</v>
      </c>
      <c r="E105" s="42">
        <v>7.9288999999999996</v>
      </c>
      <c r="F105" s="55" t="str">
        <f>IF(AND(RTO__3[[#This Row],[Month]]&gt;5,RTO__3[[#This Row],[Month]]&lt;10,RTO__3[[#This Row],[Day of Week]]&lt;=5,RTO__3[[#This Row],[Hour]]&gt;=15,RTO__3[[#This Row],[Hour]]&lt;=18),"ON","OFF")</f>
        <v>OFF</v>
      </c>
      <c r="G105" s="29"/>
      <c r="H105"/>
      <c r="I105"/>
    </row>
    <row r="106" spans="1:9" x14ac:dyDescent="0.25">
      <c r="A106" s="34">
        <v>45472</v>
      </c>
      <c r="B106" s="52">
        <v>6</v>
      </c>
      <c r="C106" s="52">
        <v>6</v>
      </c>
      <c r="D106" s="55">
        <v>9</v>
      </c>
      <c r="E106" s="42">
        <v>5.1368999999999998</v>
      </c>
      <c r="F106" s="55" t="str">
        <f>IF(AND(RTO__3[[#This Row],[Month]]&gt;5,RTO__3[[#This Row],[Month]]&lt;10,RTO__3[[#This Row],[Day of Week]]&lt;=5,RTO__3[[#This Row],[Hour]]&gt;=15,RTO__3[[#This Row],[Hour]]&lt;=18),"ON","OFF")</f>
        <v>OFF</v>
      </c>
      <c r="G106" s="29"/>
      <c r="H106"/>
      <c r="I106"/>
    </row>
    <row r="107" spans="1:9" x14ac:dyDescent="0.25">
      <c r="A107" s="34">
        <v>45472</v>
      </c>
      <c r="B107" s="52">
        <v>6</v>
      </c>
      <c r="C107" s="52">
        <v>6</v>
      </c>
      <c r="D107" s="55">
        <v>10</v>
      </c>
      <c r="E107" s="42">
        <v>6.1242000000000001</v>
      </c>
      <c r="F107" s="55" t="str">
        <f>IF(AND(RTO__3[[#This Row],[Month]]&gt;5,RTO__3[[#This Row],[Month]]&lt;10,RTO__3[[#This Row],[Day of Week]]&lt;=5,RTO__3[[#This Row],[Hour]]&gt;=15,RTO__3[[#This Row],[Hour]]&lt;=18),"ON","OFF")</f>
        <v>OFF</v>
      </c>
      <c r="G107" s="29"/>
      <c r="H107"/>
      <c r="I107"/>
    </row>
    <row r="108" spans="1:9" x14ac:dyDescent="0.25">
      <c r="A108" s="34">
        <v>45472</v>
      </c>
      <c r="B108" s="52">
        <v>6</v>
      </c>
      <c r="C108" s="52">
        <v>6</v>
      </c>
      <c r="D108" s="55">
        <v>11</v>
      </c>
      <c r="E108" s="42">
        <v>10.6431</v>
      </c>
      <c r="F108" s="55" t="str">
        <f>IF(AND(RTO__3[[#This Row],[Month]]&gt;5,RTO__3[[#This Row],[Month]]&lt;10,RTO__3[[#This Row],[Day of Week]]&lt;=5,RTO__3[[#This Row],[Hour]]&gt;=15,RTO__3[[#This Row],[Hour]]&lt;=18),"ON","OFF")</f>
        <v>OFF</v>
      </c>
      <c r="G108" s="29"/>
      <c r="H108"/>
      <c r="I108"/>
    </row>
    <row r="109" spans="1:9" x14ac:dyDescent="0.25">
      <c r="A109" s="34">
        <v>45472</v>
      </c>
      <c r="B109" s="52">
        <v>6</v>
      </c>
      <c r="C109" s="52">
        <v>6</v>
      </c>
      <c r="D109" s="55">
        <v>12</v>
      </c>
      <c r="E109" s="42">
        <v>13.3765</v>
      </c>
      <c r="F109" s="55" t="str">
        <f>IF(AND(RTO__3[[#This Row],[Month]]&gt;5,RTO__3[[#This Row],[Month]]&lt;10,RTO__3[[#This Row],[Day of Week]]&lt;=5,RTO__3[[#This Row],[Hour]]&gt;=15,RTO__3[[#This Row],[Hour]]&lt;=18),"ON","OFF")</f>
        <v>OFF</v>
      </c>
      <c r="G109" s="29"/>
      <c r="H109"/>
      <c r="I109"/>
    </row>
    <row r="110" spans="1:9" x14ac:dyDescent="0.25">
      <c r="A110" s="34">
        <v>45472</v>
      </c>
      <c r="B110" s="52">
        <v>6</v>
      </c>
      <c r="C110" s="52">
        <v>6</v>
      </c>
      <c r="D110" s="55">
        <v>13</v>
      </c>
      <c r="E110" s="42">
        <v>14.967599999999999</v>
      </c>
      <c r="F110" s="55" t="str">
        <f>IF(AND(RTO__3[[#This Row],[Month]]&gt;5,RTO__3[[#This Row],[Month]]&lt;10,RTO__3[[#This Row],[Day of Week]]&lt;=5,RTO__3[[#This Row],[Hour]]&gt;=15,RTO__3[[#This Row],[Hour]]&lt;=18),"ON","OFF")</f>
        <v>OFF</v>
      </c>
      <c r="G110" s="29"/>
      <c r="H110"/>
      <c r="I110"/>
    </row>
    <row r="111" spans="1:9" x14ac:dyDescent="0.25">
      <c r="A111" s="34">
        <v>45472</v>
      </c>
      <c r="B111" s="52">
        <v>6</v>
      </c>
      <c r="C111" s="52">
        <v>6</v>
      </c>
      <c r="D111" s="55">
        <v>14</v>
      </c>
      <c r="E111" s="42">
        <v>21.616</v>
      </c>
      <c r="F111" s="55" t="str">
        <f>IF(AND(RTO__3[[#This Row],[Month]]&gt;5,RTO__3[[#This Row],[Month]]&lt;10,RTO__3[[#This Row],[Day of Week]]&lt;=5,RTO__3[[#This Row],[Hour]]&gt;=15,RTO__3[[#This Row],[Hour]]&lt;=18),"ON","OFF")</f>
        <v>OFF</v>
      </c>
      <c r="G111" s="29"/>
      <c r="H111"/>
      <c r="I111"/>
    </row>
    <row r="112" spans="1:9" x14ac:dyDescent="0.25">
      <c r="A112" s="34">
        <v>45472</v>
      </c>
      <c r="B112" s="52">
        <v>6</v>
      </c>
      <c r="C112" s="52">
        <v>6</v>
      </c>
      <c r="D112" s="55">
        <v>15</v>
      </c>
      <c r="E112" s="42">
        <v>22.515699999999999</v>
      </c>
      <c r="F112" s="55" t="str">
        <f>IF(AND(RTO__3[[#This Row],[Month]]&gt;5,RTO__3[[#This Row],[Month]]&lt;10,RTO__3[[#This Row],[Day of Week]]&lt;=5,RTO__3[[#This Row],[Hour]]&gt;=15,RTO__3[[#This Row],[Hour]]&lt;=18),"ON","OFF")</f>
        <v>OFF</v>
      </c>
      <c r="G112" s="29"/>
      <c r="H112"/>
      <c r="I112"/>
    </row>
    <row r="113" spans="1:9" x14ac:dyDescent="0.25">
      <c r="A113" s="34">
        <v>45472</v>
      </c>
      <c r="B113" s="52">
        <v>6</v>
      </c>
      <c r="C113" s="52">
        <v>6</v>
      </c>
      <c r="D113" s="55">
        <v>16</v>
      </c>
      <c r="E113" s="42">
        <v>49.773600000000002</v>
      </c>
      <c r="F113" s="55" t="str">
        <f>IF(AND(RTO__3[[#This Row],[Month]]&gt;5,RTO__3[[#This Row],[Month]]&lt;10,RTO__3[[#This Row],[Day of Week]]&lt;=5,RTO__3[[#This Row],[Hour]]&gt;=15,RTO__3[[#This Row],[Hour]]&lt;=18),"ON","OFF")</f>
        <v>OFF</v>
      </c>
      <c r="G113" s="29"/>
      <c r="H113"/>
      <c r="I113"/>
    </row>
    <row r="114" spans="1:9" x14ac:dyDescent="0.25">
      <c r="A114" s="34">
        <v>45472</v>
      </c>
      <c r="B114" s="52">
        <v>6</v>
      </c>
      <c r="C114" s="52">
        <v>6</v>
      </c>
      <c r="D114" s="55">
        <v>17</v>
      </c>
      <c r="E114" s="42">
        <v>32.647199999999998</v>
      </c>
      <c r="F114" s="55" t="str">
        <f>IF(AND(RTO__3[[#This Row],[Month]]&gt;5,RTO__3[[#This Row],[Month]]&lt;10,RTO__3[[#This Row],[Day of Week]]&lt;=5,RTO__3[[#This Row],[Hour]]&gt;=15,RTO__3[[#This Row],[Hour]]&lt;=18),"ON","OFF")</f>
        <v>OFF</v>
      </c>
      <c r="G114" s="29"/>
      <c r="H114"/>
      <c r="I114"/>
    </row>
    <row r="115" spans="1:9" x14ac:dyDescent="0.25">
      <c r="A115" s="34">
        <v>45472</v>
      </c>
      <c r="B115" s="52">
        <v>6</v>
      </c>
      <c r="C115" s="52">
        <v>6</v>
      </c>
      <c r="D115" s="55">
        <v>18</v>
      </c>
      <c r="E115" s="42">
        <v>36.101100000000002</v>
      </c>
      <c r="F115" s="55" t="str">
        <f>IF(AND(RTO__3[[#This Row],[Month]]&gt;5,RTO__3[[#This Row],[Month]]&lt;10,RTO__3[[#This Row],[Day of Week]]&lt;=5,RTO__3[[#This Row],[Hour]]&gt;=15,RTO__3[[#This Row],[Hour]]&lt;=18),"ON","OFF")</f>
        <v>OFF</v>
      </c>
      <c r="G115" s="29"/>
      <c r="H115"/>
      <c r="I115"/>
    </row>
    <row r="116" spans="1:9" x14ac:dyDescent="0.25">
      <c r="A116" s="34">
        <v>45472</v>
      </c>
      <c r="B116" s="52">
        <v>6</v>
      </c>
      <c r="C116" s="52">
        <v>6</v>
      </c>
      <c r="D116" s="55">
        <v>19</v>
      </c>
      <c r="E116" s="42">
        <v>43.801200000000001</v>
      </c>
      <c r="F116" s="55" t="str">
        <f>IF(AND(RTO__3[[#This Row],[Month]]&gt;5,RTO__3[[#This Row],[Month]]&lt;10,RTO__3[[#This Row],[Day of Week]]&lt;=5,RTO__3[[#This Row],[Hour]]&gt;=15,RTO__3[[#This Row],[Hour]]&lt;=18),"ON","OFF")</f>
        <v>OFF</v>
      </c>
      <c r="G116" s="29"/>
      <c r="H116"/>
      <c r="I116"/>
    </row>
    <row r="117" spans="1:9" x14ac:dyDescent="0.25">
      <c r="A117" s="34">
        <v>45472</v>
      </c>
      <c r="B117" s="52">
        <v>6</v>
      </c>
      <c r="C117" s="52">
        <v>6</v>
      </c>
      <c r="D117" s="55">
        <v>20</v>
      </c>
      <c r="E117" s="42">
        <v>53.992800000000003</v>
      </c>
      <c r="F117" s="55" t="str">
        <f>IF(AND(RTO__3[[#This Row],[Month]]&gt;5,RTO__3[[#This Row],[Month]]&lt;10,RTO__3[[#This Row],[Day of Week]]&lt;=5,RTO__3[[#This Row],[Hour]]&gt;=15,RTO__3[[#This Row],[Hour]]&lt;=18),"ON","OFF")</f>
        <v>OFF</v>
      </c>
      <c r="G117" s="29"/>
      <c r="H117"/>
      <c r="I117"/>
    </row>
    <row r="118" spans="1:9" x14ac:dyDescent="0.25">
      <c r="A118" s="34">
        <v>45472</v>
      </c>
      <c r="B118" s="52">
        <v>6</v>
      </c>
      <c r="C118" s="52">
        <v>6</v>
      </c>
      <c r="D118" s="55">
        <v>21</v>
      </c>
      <c r="E118" s="42">
        <v>39.652200000000001</v>
      </c>
      <c r="F118" s="55" t="str">
        <f>IF(AND(RTO__3[[#This Row],[Month]]&gt;5,RTO__3[[#This Row],[Month]]&lt;10,RTO__3[[#This Row],[Day of Week]]&lt;=5,RTO__3[[#This Row],[Hour]]&gt;=15,RTO__3[[#This Row],[Hour]]&lt;=18),"ON","OFF")</f>
        <v>OFF</v>
      </c>
      <c r="G118" s="29"/>
      <c r="H118"/>
      <c r="I118"/>
    </row>
    <row r="119" spans="1:9" x14ac:dyDescent="0.25">
      <c r="A119" s="34">
        <v>45472</v>
      </c>
      <c r="B119" s="52">
        <v>6</v>
      </c>
      <c r="C119" s="52">
        <v>6</v>
      </c>
      <c r="D119" s="55">
        <v>22</v>
      </c>
      <c r="E119" s="42">
        <v>26.8323</v>
      </c>
      <c r="F119" s="55" t="str">
        <f>IF(AND(RTO__3[[#This Row],[Month]]&gt;5,RTO__3[[#This Row],[Month]]&lt;10,RTO__3[[#This Row],[Day of Week]]&lt;=5,RTO__3[[#This Row],[Hour]]&gt;=15,RTO__3[[#This Row],[Hour]]&lt;=18),"ON","OFF")</f>
        <v>OFF</v>
      </c>
      <c r="G119" s="29"/>
      <c r="H119"/>
      <c r="I119"/>
    </row>
    <row r="120" spans="1:9" x14ac:dyDescent="0.25">
      <c r="A120" s="34">
        <v>45472</v>
      </c>
      <c r="B120" s="52">
        <v>6</v>
      </c>
      <c r="C120" s="52">
        <v>6</v>
      </c>
      <c r="D120" s="55">
        <v>23</v>
      </c>
      <c r="E120" s="42">
        <v>24.5763</v>
      </c>
      <c r="F120" s="55" t="str">
        <f>IF(AND(RTO__3[[#This Row],[Month]]&gt;5,RTO__3[[#This Row],[Month]]&lt;10,RTO__3[[#This Row],[Day of Week]]&lt;=5,RTO__3[[#This Row],[Hour]]&gt;=15,RTO__3[[#This Row],[Hour]]&lt;=18),"ON","OFF")</f>
        <v>OFF</v>
      </c>
      <c r="G120" s="29"/>
      <c r="H120"/>
      <c r="I120"/>
    </row>
    <row r="121" spans="1:9" x14ac:dyDescent="0.25">
      <c r="A121" s="34">
        <v>45472</v>
      </c>
      <c r="B121" s="52">
        <v>6</v>
      </c>
      <c r="C121" s="52">
        <v>6</v>
      </c>
      <c r="D121" s="55">
        <v>24</v>
      </c>
      <c r="E121" s="42">
        <v>18.979500000000002</v>
      </c>
      <c r="F121" s="55" t="str">
        <f>IF(AND(RTO__3[[#This Row],[Month]]&gt;5,RTO__3[[#This Row],[Month]]&lt;10,RTO__3[[#This Row],[Day of Week]]&lt;=5,RTO__3[[#This Row],[Hour]]&gt;=15,RTO__3[[#This Row],[Hour]]&lt;=18),"ON","OFF")</f>
        <v>OFF</v>
      </c>
      <c r="G121" s="29"/>
      <c r="H121"/>
      <c r="I121"/>
    </row>
    <row r="122" spans="1:9" x14ac:dyDescent="0.25">
      <c r="A122" s="34">
        <v>45473</v>
      </c>
      <c r="B122" s="52">
        <v>6</v>
      </c>
      <c r="C122" s="52">
        <v>7</v>
      </c>
      <c r="D122" s="55">
        <v>1</v>
      </c>
      <c r="E122" s="42">
        <v>20.404</v>
      </c>
      <c r="F122" s="55" t="str">
        <f>IF(AND(RTO__3[[#This Row],[Month]]&gt;5,RTO__3[[#This Row],[Month]]&lt;10,RTO__3[[#This Row],[Day of Week]]&lt;=5,RTO__3[[#This Row],[Hour]]&gt;=15,RTO__3[[#This Row],[Hour]]&lt;=18),"ON","OFF")</f>
        <v>OFF</v>
      </c>
      <c r="G122" s="29"/>
      <c r="H122"/>
      <c r="I122"/>
    </row>
    <row r="123" spans="1:9" x14ac:dyDescent="0.25">
      <c r="A123" s="34">
        <v>45473</v>
      </c>
      <c r="B123" s="52">
        <v>6</v>
      </c>
      <c r="C123" s="52">
        <v>7</v>
      </c>
      <c r="D123" s="55">
        <v>2</v>
      </c>
      <c r="E123" s="42">
        <v>21.299600000000002</v>
      </c>
      <c r="F123" s="55" t="str">
        <f>IF(AND(RTO__3[[#This Row],[Month]]&gt;5,RTO__3[[#This Row],[Month]]&lt;10,RTO__3[[#This Row],[Day of Week]]&lt;=5,RTO__3[[#This Row],[Hour]]&gt;=15,RTO__3[[#This Row],[Hour]]&lt;=18),"ON","OFF")</f>
        <v>OFF</v>
      </c>
      <c r="G123" s="29"/>
      <c r="H123"/>
      <c r="I123"/>
    </row>
    <row r="124" spans="1:9" x14ac:dyDescent="0.25">
      <c r="A124" s="34">
        <v>45473</v>
      </c>
      <c r="B124" s="52">
        <v>6</v>
      </c>
      <c r="C124" s="52">
        <v>7</v>
      </c>
      <c r="D124" s="55">
        <v>3</v>
      </c>
      <c r="E124" s="42">
        <v>18.086600000000001</v>
      </c>
      <c r="F124" s="55" t="str">
        <f>IF(AND(RTO__3[[#This Row],[Month]]&gt;5,RTO__3[[#This Row],[Month]]&lt;10,RTO__3[[#This Row],[Day of Week]]&lt;=5,RTO__3[[#This Row],[Hour]]&gt;=15,RTO__3[[#This Row],[Hour]]&lt;=18),"ON","OFF")</f>
        <v>OFF</v>
      </c>
      <c r="G124" s="29"/>
      <c r="H124"/>
      <c r="I124"/>
    </row>
    <row r="125" spans="1:9" x14ac:dyDescent="0.25">
      <c r="A125" s="34">
        <v>45473</v>
      </c>
      <c r="B125" s="52">
        <v>6</v>
      </c>
      <c r="C125" s="52">
        <v>7</v>
      </c>
      <c r="D125" s="55">
        <v>4</v>
      </c>
      <c r="E125" s="42">
        <v>17.615200000000002</v>
      </c>
      <c r="F125" s="55" t="str">
        <f>IF(AND(RTO__3[[#This Row],[Month]]&gt;5,RTO__3[[#This Row],[Month]]&lt;10,RTO__3[[#This Row],[Day of Week]]&lt;=5,RTO__3[[#This Row],[Hour]]&gt;=15,RTO__3[[#This Row],[Hour]]&lt;=18),"ON","OFF")</f>
        <v>OFF</v>
      </c>
      <c r="G125" s="29"/>
      <c r="H125"/>
      <c r="I125"/>
    </row>
    <row r="126" spans="1:9" x14ac:dyDescent="0.25">
      <c r="A126" s="34">
        <v>45473</v>
      </c>
      <c r="B126" s="52">
        <v>6</v>
      </c>
      <c r="C126" s="52">
        <v>7</v>
      </c>
      <c r="D126" s="55">
        <v>5</v>
      </c>
      <c r="E126" s="42">
        <v>17.567</v>
      </c>
      <c r="F126" s="55" t="str">
        <f>IF(AND(RTO__3[[#This Row],[Month]]&gt;5,RTO__3[[#This Row],[Month]]&lt;10,RTO__3[[#This Row],[Day of Week]]&lt;=5,RTO__3[[#This Row],[Hour]]&gt;=15,RTO__3[[#This Row],[Hour]]&lt;=18),"ON","OFF")</f>
        <v>OFF</v>
      </c>
      <c r="G126" s="29"/>
      <c r="H126"/>
      <c r="I126"/>
    </row>
    <row r="127" spans="1:9" x14ac:dyDescent="0.25">
      <c r="A127" s="34">
        <v>45473</v>
      </c>
      <c r="B127" s="52">
        <v>6</v>
      </c>
      <c r="C127" s="52">
        <v>7</v>
      </c>
      <c r="D127" s="55">
        <v>6</v>
      </c>
      <c r="E127" s="42">
        <v>17.064</v>
      </c>
      <c r="F127" s="55" t="str">
        <f>IF(AND(RTO__3[[#This Row],[Month]]&gt;5,RTO__3[[#This Row],[Month]]&lt;10,RTO__3[[#This Row],[Day of Week]]&lt;=5,RTO__3[[#This Row],[Hour]]&gt;=15,RTO__3[[#This Row],[Hour]]&lt;=18),"ON","OFF")</f>
        <v>OFF</v>
      </c>
      <c r="G127" s="29"/>
      <c r="H127"/>
      <c r="I127"/>
    </row>
    <row r="128" spans="1:9" x14ac:dyDescent="0.25">
      <c r="A128" s="34">
        <v>45473</v>
      </c>
      <c r="B128" s="52">
        <v>6</v>
      </c>
      <c r="C128" s="52">
        <v>7</v>
      </c>
      <c r="D128" s="55">
        <v>7</v>
      </c>
      <c r="E128" s="42">
        <v>16.666599999999999</v>
      </c>
      <c r="F128" s="55" t="str">
        <f>IF(AND(RTO__3[[#This Row],[Month]]&gt;5,RTO__3[[#This Row],[Month]]&lt;10,RTO__3[[#This Row],[Day of Week]]&lt;=5,RTO__3[[#This Row],[Hour]]&gt;=15,RTO__3[[#This Row],[Hour]]&lt;=18),"ON","OFF")</f>
        <v>OFF</v>
      </c>
      <c r="G128" s="29"/>
      <c r="H128"/>
      <c r="I128"/>
    </row>
    <row r="129" spans="1:9" x14ac:dyDescent="0.25">
      <c r="A129" s="34">
        <v>45473</v>
      </c>
      <c r="B129" s="52">
        <v>6</v>
      </c>
      <c r="C129" s="52">
        <v>7</v>
      </c>
      <c r="D129" s="55">
        <v>8</v>
      </c>
      <c r="E129" s="42">
        <v>10.641500000000001</v>
      </c>
      <c r="F129" s="55" t="str">
        <f>IF(AND(RTO__3[[#This Row],[Month]]&gt;5,RTO__3[[#This Row],[Month]]&lt;10,RTO__3[[#This Row],[Day of Week]]&lt;=5,RTO__3[[#This Row],[Hour]]&gt;=15,RTO__3[[#This Row],[Hour]]&lt;=18),"ON","OFF")</f>
        <v>OFF</v>
      </c>
      <c r="G129" s="29"/>
      <c r="H129"/>
      <c r="I129"/>
    </row>
    <row r="130" spans="1:9" x14ac:dyDescent="0.25">
      <c r="A130" s="34">
        <v>45473</v>
      </c>
      <c r="B130" s="52">
        <v>6</v>
      </c>
      <c r="C130" s="52">
        <v>7</v>
      </c>
      <c r="D130" s="55">
        <v>9</v>
      </c>
      <c r="E130" s="42">
        <v>12.745900000000001</v>
      </c>
      <c r="F130" s="55" t="str">
        <f>IF(AND(RTO__3[[#This Row],[Month]]&gt;5,RTO__3[[#This Row],[Month]]&lt;10,RTO__3[[#This Row],[Day of Week]]&lt;=5,RTO__3[[#This Row],[Hour]]&gt;=15,RTO__3[[#This Row],[Hour]]&lt;=18),"ON","OFF")</f>
        <v>OFF</v>
      </c>
      <c r="G130" s="29"/>
      <c r="H130"/>
      <c r="I130"/>
    </row>
    <row r="131" spans="1:9" x14ac:dyDescent="0.25">
      <c r="A131" s="34">
        <v>45473</v>
      </c>
      <c r="B131" s="52">
        <v>6</v>
      </c>
      <c r="C131" s="52">
        <v>7</v>
      </c>
      <c r="D131" s="55">
        <v>10</v>
      </c>
      <c r="E131" s="42">
        <v>4.9703999999999997</v>
      </c>
      <c r="F131" s="55" t="str">
        <f>IF(AND(RTO__3[[#This Row],[Month]]&gt;5,RTO__3[[#This Row],[Month]]&lt;10,RTO__3[[#This Row],[Day of Week]]&lt;=5,RTO__3[[#This Row],[Hour]]&gt;=15,RTO__3[[#This Row],[Hour]]&lt;=18),"ON","OFF")</f>
        <v>OFF</v>
      </c>
      <c r="G131" s="29"/>
      <c r="H131"/>
      <c r="I131"/>
    </row>
    <row r="132" spans="1:9" x14ac:dyDescent="0.25">
      <c r="A132" s="34">
        <v>45473</v>
      </c>
      <c r="B132" s="52">
        <v>6</v>
      </c>
      <c r="C132" s="52">
        <v>7</v>
      </c>
      <c r="D132" s="55">
        <v>11</v>
      </c>
      <c r="E132" s="42">
        <v>-2.53E-2</v>
      </c>
      <c r="F132" s="55" t="str">
        <f>IF(AND(RTO__3[[#This Row],[Month]]&gt;5,RTO__3[[#This Row],[Month]]&lt;10,RTO__3[[#This Row],[Day of Week]]&lt;=5,RTO__3[[#This Row],[Hour]]&gt;=15,RTO__3[[#This Row],[Hour]]&lt;=18),"ON","OFF")</f>
        <v>OFF</v>
      </c>
      <c r="G132" s="29"/>
      <c r="H132"/>
      <c r="I132"/>
    </row>
    <row r="133" spans="1:9" x14ac:dyDescent="0.25">
      <c r="A133" s="34">
        <v>45473</v>
      </c>
      <c r="B133" s="52">
        <v>6</v>
      </c>
      <c r="C133" s="52">
        <v>7</v>
      </c>
      <c r="D133" s="55">
        <v>12</v>
      </c>
      <c r="E133" s="42">
        <v>-1.8700000000000001E-2</v>
      </c>
      <c r="F133" s="55" t="str">
        <f>IF(AND(RTO__3[[#This Row],[Month]]&gt;5,RTO__3[[#This Row],[Month]]&lt;10,RTO__3[[#This Row],[Day of Week]]&lt;=5,RTO__3[[#This Row],[Hour]]&gt;=15,RTO__3[[#This Row],[Hour]]&lt;=18),"ON","OFF")</f>
        <v>OFF</v>
      </c>
      <c r="G133" s="29"/>
      <c r="H133"/>
      <c r="I133"/>
    </row>
    <row r="134" spans="1:9" x14ac:dyDescent="0.25">
      <c r="A134" s="34">
        <v>45473</v>
      </c>
      <c r="B134" s="52">
        <v>6</v>
      </c>
      <c r="C134" s="52">
        <v>7</v>
      </c>
      <c r="D134" s="55">
        <v>13</v>
      </c>
      <c r="E134" s="42">
        <v>8.8253000000000004</v>
      </c>
      <c r="F134" s="55" t="str">
        <f>IF(AND(RTO__3[[#This Row],[Month]]&gt;5,RTO__3[[#This Row],[Month]]&lt;10,RTO__3[[#This Row],[Day of Week]]&lt;=5,RTO__3[[#This Row],[Hour]]&gt;=15,RTO__3[[#This Row],[Hour]]&lt;=18),"ON","OFF")</f>
        <v>OFF</v>
      </c>
      <c r="G134" s="29"/>
      <c r="H134"/>
      <c r="I134"/>
    </row>
    <row r="135" spans="1:9" x14ac:dyDescent="0.25">
      <c r="A135" s="34">
        <v>45473</v>
      </c>
      <c r="B135" s="52">
        <v>6</v>
      </c>
      <c r="C135" s="52">
        <v>7</v>
      </c>
      <c r="D135" s="55">
        <v>14</v>
      </c>
      <c r="E135" s="42">
        <v>13.353199999999999</v>
      </c>
      <c r="F135" s="55" t="str">
        <f>IF(AND(RTO__3[[#This Row],[Month]]&gt;5,RTO__3[[#This Row],[Month]]&lt;10,RTO__3[[#This Row],[Day of Week]]&lt;=5,RTO__3[[#This Row],[Hour]]&gt;=15,RTO__3[[#This Row],[Hour]]&lt;=18),"ON","OFF")</f>
        <v>OFF</v>
      </c>
      <c r="G135" s="29"/>
      <c r="H135"/>
      <c r="I135"/>
    </row>
    <row r="136" spans="1:9" x14ac:dyDescent="0.25">
      <c r="A136" s="34">
        <v>45473</v>
      </c>
      <c r="B136" s="52">
        <v>6</v>
      </c>
      <c r="C136" s="52">
        <v>7</v>
      </c>
      <c r="D136" s="55">
        <v>15</v>
      </c>
      <c r="E136" s="42">
        <v>15.2273</v>
      </c>
      <c r="F136" s="55" t="str">
        <f>IF(AND(RTO__3[[#This Row],[Month]]&gt;5,RTO__3[[#This Row],[Month]]&lt;10,RTO__3[[#This Row],[Day of Week]]&lt;=5,RTO__3[[#This Row],[Hour]]&gt;=15,RTO__3[[#This Row],[Hour]]&lt;=18),"ON","OFF")</f>
        <v>OFF</v>
      </c>
      <c r="G136" s="29"/>
      <c r="H136"/>
      <c r="I136"/>
    </row>
    <row r="137" spans="1:9" x14ac:dyDescent="0.25">
      <c r="A137" s="34">
        <v>45473</v>
      </c>
      <c r="B137" s="52">
        <v>6</v>
      </c>
      <c r="C137" s="52">
        <v>7</v>
      </c>
      <c r="D137" s="55">
        <v>16</v>
      </c>
      <c r="E137" s="42">
        <v>14.647399999999999</v>
      </c>
      <c r="F137" s="55" t="str">
        <f>IF(AND(RTO__3[[#This Row],[Month]]&gt;5,RTO__3[[#This Row],[Month]]&lt;10,RTO__3[[#This Row],[Day of Week]]&lt;=5,RTO__3[[#This Row],[Hour]]&gt;=15,RTO__3[[#This Row],[Hour]]&lt;=18),"ON","OFF")</f>
        <v>OFF</v>
      </c>
      <c r="G137" s="29"/>
      <c r="H137"/>
      <c r="I137"/>
    </row>
    <row r="138" spans="1:9" x14ac:dyDescent="0.25">
      <c r="A138" s="34">
        <v>45473</v>
      </c>
      <c r="B138" s="52">
        <v>6</v>
      </c>
      <c r="C138" s="52">
        <v>7</v>
      </c>
      <c r="D138" s="55">
        <v>17</v>
      </c>
      <c r="E138" s="42">
        <v>22.8035</v>
      </c>
      <c r="F138" s="55" t="str">
        <f>IF(AND(RTO__3[[#This Row],[Month]]&gt;5,RTO__3[[#This Row],[Month]]&lt;10,RTO__3[[#This Row],[Day of Week]]&lt;=5,RTO__3[[#This Row],[Hour]]&gt;=15,RTO__3[[#This Row],[Hour]]&lt;=18),"ON","OFF")</f>
        <v>OFF</v>
      </c>
      <c r="G138" s="29"/>
      <c r="H138"/>
      <c r="I138"/>
    </row>
    <row r="139" spans="1:9" x14ac:dyDescent="0.25">
      <c r="A139" s="34">
        <v>45473</v>
      </c>
      <c r="B139" s="52">
        <v>6</v>
      </c>
      <c r="C139" s="52">
        <v>7</v>
      </c>
      <c r="D139" s="55">
        <v>18</v>
      </c>
      <c r="E139" s="42">
        <v>13.8558</v>
      </c>
      <c r="F139" s="55" t="str">
        <f>IF(AND(RTO__3[[#This Row],[Month]]&gt;5,RTO__3[[#This Row],[Month]]&lt;10,RTO__3[[#This Row],[Day of Week]]&lt;=5,RTO__3[[#This Row],[Hour]]&gt;=15,RTO__3[[#This Row],[Hour]]&lt;=18),"ON","OFF")</f>
        <v>OFF</v>
      </c>
      <c r="G139" s="29"/>
      <c r="H139"/>
      <c r="I139"/>
    </row>
    <row r="140" spans="1:9" x14ac:dyDescent="0.25">
      <c r="A140" s="34">
        <v>45473</v>
      </c>
      <c r="B140" s="52">
        <v>6</v>
      </c>
      <c r="C140" s="52">
        <v>7</v>
      </c>
      <c r="D140" s="55">
        <v>19</v>
      </c>
      <c r="E140" s="42">
        <v>17.5823</v>
      </c>
      <c r="F140" s="55" t="str">
        <f>IF(AND(RTO__3[[#This Row],[Month]]&gt;5,RTO__3[[#This Row],[Month]]&lt;10,RTO__3[[#This Row],[Day of Week]]&lt;=5,RTO__3[[#This Row],[Hour]]&gt;=15,RTO__3[[#This Row],[Hour]]&lt;=18),"ON","OFF")</f>
        <v>OFF</v>
      </c>
      <c r="G140" s="29"/>
      <c r="H140"/>
      <c r="I140"/>
    </row>
    <row r="141" spans="1:9" x14ac:dyDescent="0.25">
      <c r="A141" s="34">
        <v>45473</v>
      </c>
      <c r="B141" s="52">
        <v>6</v>
      </c>
      <c r="C141" s="52">
        <v>7</v>
      </c>
      <c r="D141" s="55">
        <v>20</v>
      </c>
      <c r="E141" s="42">
        <v>34.186799999999998</v>
      </c>
      <c r="F141" s="55" t="str">
        <f>IF(AND(RTO__3[[#This Row],[Month]]&gt;5,RTO__3[[#This Row],[Month]]&lt;10,RTO__3[[#This Row],[Day of Week]]&lt;=5,RTO__3[[#This Row],[Hour]]&gt;=15,RTO__3[[#This Row],[Hour]]&lt;=18),"ON","OFF")</f>
        <v>OFF</v>
      </c>
      <c r="G141" s="29"/>
      <c r="H141"/>
      <c r="I141"/>
    </row>
    <row r="142" spans="1:9" x14ac:dyDescent="0.25">
      <c r="A142" s="34">
        <v>45473</v>
      </c>
      <c r="B142" s="52">
        <v>6</v>
      </c>
      <c r="C142" s="52">
        <v>7</v>
      </c>
      <c r="D142" s="55">
        <v>21</v>
      </c>
      <c r="E142" s="42">
        <v>24.232800000000001</v>
      </c>
      <c r="F142" s="55" t="str">
        <f>IF(AND(RTO__3[[#This Row],[Month]]&gt;5,RTO__3[[#This Row],[Month]]&lt;10,RTO__3[[#This Row],[Day of Week]]&lt;=5,RTO__3[[#This Row],[Hour]]&gt;=15,RTO__3[[#This Row],[Hour]]&lt;=18),"ON","OFF")</f>
        <v>OFF</v>
      </c>
      <c r="G142" s="29"/>
      <c r="H142"/>
      <c r="I142"/>
    </row>
    <row r="143" spans="1:9" x14ac:dyDescent="0.25">
      <c r="A143" s="34">
        <v>45473</v>
      </c>
      <c r="B143" s="52">
        <v>6</v>
      </c>
      <c r="C143" s="52">
        <v>7</v>
      </c>
      <c r="D143" s="55">
        <v>22</v>
      </c>
      <c r="E143" s="42">
        <v>19.622599999999998</v>
      </c>
      <c r="F143" s="55" t="str">
        <f>IF(AND(RTO__3[[#This Row],[Month]]&gt;5,RTO__3[[#This Row],[Month]]&lt;10,RTO__3[[#This Row],[Day of Week]]&lt;=5,RTO__3[[#This Row],[Hour]]&gt;=15,RTO__3[[#This Row],[Hour]]&lt;=18),"ON","OFF")</f>
        <v>OFF</v>
      </c>
      <c r="G143" s="29"/>
      <c r="H143"/>
      <c r="I143"/>
    </row>
    <row r="144" spans="1:9" x14ac:dyDescent="0.25">
      <c r="A144" s="34">
        <v>45473</v>
      </c>
      <c r="B144" s="52">
        <v>6</v>
      </c>
      <c r="C144" s="52">
        <v>7</v>
      </c>
      <c r="D144" s="55">
        <v>23</v>
      </c>
      <c r="E144" s="42">
        <v>20.1096</v>
      </c>
      <c r="F144" s="55" t="str">
        <f>IF(AND(RTO__3[[#This Row],[Month]]&gt;5,RTO__3[[#This Row],[Month]]&lt;10,RTO__3[[#This Row],[Day of Week]]&lt;=5,RTO__3[[#This Row],[Hour]]&gt;=15,RTO__3[[#This Row],[Hour]]&lt;=18),"ON","OFF")</f>
        <v>OFF</v>
      </c>
      <c r="G144" s="29"/>
      <c r="H144"/>
      <c r="I144"/>
    </row>
    <row r="145" spans="1:9" x14ac:dyDescent="0.25">
      <c r="A145" s="34">
        <v>45473</v>
      </c>
      <c r="B145" s="52">
        <v>6</v>
      </c>
      <c r="C145" s="52">
        <v>7</v>
      </c>
      <c r="D145" s="55">
        <v>24</v>
      </c>
      <c r="E145" s="42">
        <v>15.019299999999999</v>
      </c>
      <c r="F145" s="55" t="str">
        <f>IF(AND(RTO__3[[#This Row],[Month]]&gt;5,RTO__3[[#This Row],[Month]]&lt;10,RTO__3[[#This Row],[Day of Week]]&lt;=5,RTO__3[[#This Row],[Hour]]&gt;=15,RTO__3[[#This Row],[Hour]]&lt;=18),"ON","OFF")</f>
        <v>OFF</v>
      </c>
      <c r="G145" s="29"/>
      <c r="H145"/>
      <c r="I145"/>
    </row>
    <row r="146" spans="1:9" x14ac:dyDescent="0.25">
      <c r="A146" s="34">
        <v>45474</v>
      </c>
      <c r="B146" s="52">
        <v>7</v>
      </c>
      <c r="C146" s="52">
        <v>1</v>
      </c>
      <c r="D146" s="55">
        <v>1</v>
      </c>
      <c r="E146" s="42">
        <v>21.829899999999999</v>
      </c>
      <c r="F146" s="55" t="str">
        <f>IF(AND(RTO__3[[#This Row],[Month]]&gt;5,RTO__3[[#This Row],[Month]]&lt;10,RTO__3[[#This Row],[Day of Week]]&lt;=5,RTO__3[[#This Row],[Hour]]&gt;=15,RTO__3[[#This Row],[Hour]]&lt;=18),"ON","OFF")</f>
        <v>OFF</v>
      </c>
      <c r="G146" s="29"/>
      <c r="H146"/>
      <c r="I146"/>
    </row>
    <row r="147" spans="1:9" x14ac:dyDescent="0.25">
      <c r="A147" s="34">
        <v>45474</v>
      </c>
      <c r="B147" s="52">
        <v>7</v>
      </c>
      <c r="C147" s="52">
        <v>1</v>
      </c>
      <c r="D147" s="55">
        <v>2</v>
      </c>
      <c r="E147" s="42">
        <v>17.780999999999999</v>
      </c>
      <c r="F147" s="55" t="str">
        <f>IF(AND(RTO__3[[#This Row],[Month]]&gt;5,RTO__3[[#This Row],[Month]]&lt;10,RTO__3[[#This Row],[Day of Week]]&lt;=5,RTO__3[[#This Row],[Hour]]&gt;=15,RTO__3[[#This Row],[Hour]]&lt;=18),"ON","OFF")</f>
        <v>OFF</v>
      </c>
      <c r="G147" s="29"/>
      <c r="H147"/>
      <c r="I147"/>
    </row>
    <row r="148" spans="1:9" x14ac:dyDescent="0.25">
      <c r="A148" s="34">
        <v>45474</v>
      </c>
      <c r="B148" s="52">
        <v>7</v>
      </c>
      <c r="C148" s="52">
        <v>1</v>
      </c>
      <c r="D148" s="55">
        <v>3</v>
      </c>
      <c r="E148" s="42">
        <v>16.7714</v>
      </c>
      <c r="F148" s="55" t="str">
        <f>IF(AND(RTO__3[[#This Row],[Month]]&gt;5,RTO__3[[#This Row],[Month]]&lt;10,RTO__3[[#This Row],[Day of Week]]&lt;=5,RTO__3[[#This Row],[Hour]]&gt;=15,RTO__3[[#This Row],[Hour]]&lt;=18),"ON","OFF")</f>
        <v>OFF</v>
      </c>
      <c r="G148" s="29"/>
      <c r="H148"/>
      <c r="I148"/>
    </row>
    <row r="149" spans="1:9" x14ac:dyDescent="0.25">
      <c r="A149" s="34">
        <v>45474</v>
      </c>
      <c r="B149" s="52">
        <v>7</v>
      </c>
      <c r="C149" s="52">
        <v>1</v>
      </c>
      <c r="D149" s="55">
        <v>4</v>
      </c>
      <c r="E149" s="42">
        <v>16.938700000000001</v>
      </c>
      <c r="F149" s="55" t="str">
        <f>IF(AND(RTO__3[[#This Row],[Month]]&gt;5,RTO__3[[#This Row],[Month]]&lt;10,RTO__3[[#This Row],[Day of Week]]&lt;=5,RTO__3[[#This Row],[Hour]]&gt;=15,RTO__3[[#This Row],[Hour]]&lt;=18),"ON","OFF")</f>
        <v>OFF</v>
      </c>
      <c r="G149" s="29"/>
      <c r="H149"/>
      <c r="I149"/>
    </row>
    <row r="150" spans="1:9" x14ac:dyDescent="0.25">
      <c r="A150" s="34">
        <v>45474</v>
      </c>
      <c r="B150" s="52">
        <v>7</v>
      </c>
      <c r="C150" s="52">
        <v>1</v>
      </c>
      <c r="D150" s="55">
        <v>5</v>
      </c>
      <c r="E150" s="42">
        <v>17.231999999999999</v>
      </c>
      <c r="F150" s="55" t="str">
        <f>IF(AND(RTO__3[[#This Row],[Month]]&gt;5,RTO__3[[#This Row],[Month]]&lt;10,RTO__3[[#This Row],[Day of Week]]&lt;=5,RTO__3[[#This Row],[Hour]]&gt;=15,RTO__3[[#This Row],[Hour]]&lt;=18),"ON","OFF")</f>
        <v>OFF</v>
      </c>
      <c r="G150" s="29"/>
      <c r="H150"/>
      <c r="I150"/>
    </row>
    <row r="151" spans="1:9" x14ac:dyDescent="0.25">
      <c r="A151" s="34">
        <v>45474</v>
      </c>
      <c r="B151" s="52">
        <v>7</v>
      </c>
      <c r="C151" s="52">
        <v>1</v>
      </c>
      <c r="D151" s="55">
        <v>6</v>
      </c>
      <c r="E151" s="42">
        <v>31.252300000000002</v>
      </c>
      <c r="F151" s="55" t="str">
        <f>IF(AND(RTO__3[[#This Row],[Month]]&gt;5,RTO__3[[#This Row],[Month]]&lt;10,RTO__3[[#This Row],[Day of Week]]&lt;=5,RTO__3[[#This Row],[Hour]]&gt;=15,RTO__3[[#This Row],[Hour]]&lt;=18),"ON","OFF")</f>
        <v>OFF</v>
      </c>
      <c r="G151" s="29"/>
      <c r="H151"/>
      <c r="I151"/>
    </row>
    <row r="152" spans="1:9" x14ac:dyDescent="0.25">
      <c r="A152" s="34">
        <v>45474</v>
      </c>
      <c r="B152" s="52">
        <v>7</v>
      </c>
      <c r="C152" s="52">
        <v>1</v>
      </c>
      <c r="D152" s="55">
        <v>7</v>
      </c>
      <c r="E152" s="42">
        <v>84.190799999999996</v>
      </c>
      <c r="F152" s="55" t="str">
        <f>IF(AND(RTO__3[[#This Row],[Month]]&gt;5,RTO__3[[#This Row],[Month]]&lt;10,RTO__3[[#This Row],[Day of Week]]&lt;=5,RTO__3[[#This Row],[Hour]]&gt;=15,RTO__3[[#This Row],[Hour]]&lt;=18),"ON","OFF")</f>
        <v>OFF</v>
      </c>
      <c r="G152" s="29"/>
      <c r="H152"/>
      <c r="I152"/>
    </row>
    <row r="153" spans="1:9" x14ac:dyDescent="0.25">
      <c r="A153" s="34">
        <v>45474</v>
      </c>
      <c r="B153" s="52">
        <v>7</v>
      </c>
      <c r="C153" s="52">
        <v>1</v>
      </c>
      <c r="D153" s="55">
        <v>8</v>
      </c>
      <c r="E153" s="42">
        <v>52.677599999999998</v>
      </c>
      <c r="F153" s="55" t="str">
        <f>IF(AND(RTO__3[[#This Row],[Month]]&gt;5,RTO__3[[#This Row],[Month]]&lt;10,RTO__3[[#This Row],[Day of Week]]&lt;=5,RTO__3[[#This Row],[Hour]]&gt;=15,RTO__3[[#This Row],[Hour]]&lt;=18),"ON","OFF")</f>
        <v>OFF</v>
      </c>
      <c r="G153" s="29"/>
      <c r="H153"/>
      <c r="I153"/>
    </row>
    <row r="154" spans="1:9" x14ac:dyDescent="0.25">
      <c r="A154" s="34">
        <v>45474</v>
      </c>
      <c r="B154" s="52">
        <v>7</v>
      </c>
      <c r="C154" s="52">
        <v>1</v>
      </c>
      <c r="D154" s="55">
        <v>9</v>
      </c>
      <c r="E154" s="42">
        <v>66.84</v>
      </c>
      <c r="F154" s="55" t="str">
        <f>IF(AND(RTO__3[[#This Row],[Month]]&gt;5,RTO__3[[#This Row],[Month]]&lt;10,RTO__3[[#This Row],[Day of Week]]&lt;=5,RTO__3[[#This Row],[Hour]]&gt;=15,RTO__3[[#This Row],[Hour]]&lt;=18),"ON","OFF")</f>
        <v>OFF</v>
      </c>
      <c r="G154" s="29"/>
      <c r="H154"/>
      <c r="I154"/>
    </row>
    <row r="155" spans="1:9" x14ac:dyDescent="0.25">
      <c r="A155" s="34">
        <v>45474</v>
      </c>
      <c r="B155" s="52">
        <v>7</v>
      </c>
      <c r="C155" s="52">
        <v>1</v>
      </c>
      <c r="D155" s="55">
        <v>10</v>
      </c>
      <c r="E155" s="42">
        <v>47.543700000000001</v>
      </c>
      <c r="F155" s="55" t="str">
        <f>IF(AND(RTO__3[[#This Row],[Month]]&gt;5,RTO__3[[#This Row],[Month]]&lt;10,RTO__3[[#This Row],[Day of Week]]&lt;=5,RTO__3[[#This Row],[Hour]]&gt;=15,RTO__3[[#This Row],[Hour]]&lt;=18),"ON","OFF")</f>
        <v>OFF</v>
      </c>
      <c r="G155" s="29"/>
      <c r="H155"/>
      <c r="I155"/>
    </row>
    <row r="156" spans="1:9" x14ac:dyDescent="0.25">
      <c r="A156" s="34">
        <v>45474</v>
      </c>
      <c r="B156" s="52">
        <v>7</v>
      </c>
      <c r="C156" s="52">
        <v>1</v>
      </c>
      <c r="D156" s="55">
        <v>11</v>
      </c>
      <c r="E156" s="42">
        <v>63.139699999999998</v>
      </c>
      <c r="F156" s="55" t="str">
        <f>IF(AND(RTO__3[[#This Row],[Month]]&gt;5,RTO__3[[#This Row],[Month]]&lt;10,RTO__3[[#This Row],[Day of Week]]&lt;=5,RTO__3[[#This Row],[Hour]]&gt;=15,RTO__3[[#This Row],[Hour]]&lt;=18),"ON","OFF")</f>
        <v>OFF</v>
      </c>
      <c r="G156" s="29"/>
      <c r="H156"/>
      <c r="I156"/>
    </row>
    <row r="157" spans="1:9" x14ac:dyDescent="0.25">
      <c r="A157" s="34">
        <v>45474</v>
      </c>
      <c r="B157" s="52">
        <v>7</v>
      </c>
      <c r="C157" s="52">
        <v>1</v>
      </c>
      <c r="D157" s="55">
        <v>12</v>
      </c>
      <c r="E157" s="42">
        <v>74.147199999999998</v>
      </c>
      <c r="F157" s="55" t="str">
        <f>IF(AND(RTO__3[[#This Row],[Month]]&gt;5,RTO__3[[#This Row],[Month]]&lt;10,RTO__3[[#This Row],[Day of Week]]&lt;=5,RTO__3[[#This Row],[Hour]]&gt;=15,RTO__3[[#This Row],[Hour]]&lt;=18),"ON","OFF")</f>
        <v>OFF</v>
      </c>
      <c r="G157" s="29"/>
      <c r="H157"/>
      <c r="I157"/>
    </row>
    <row r="158" spans="1:9" x14ac:dyDescent="0.25">
      <c r="A158" s="34">
        <v>45474</v>
      </c>
      <c r="B158" s="52">
        <v>7</v>
      </c>
      <c r="C158" s="52">
        <v>1</v>
      </c>
      <c r="D158" s="55">
        <v>13</v>
      </c>
      <c r="E158" s="42">
        <v>52.020499999999998</v>
      </c>
      <c r="F158" s="55" t="str">
        <f>IF(AND(RTO__3[[#This Row],[Month]]&gt;5,RTO__3[[#This Row],[Month]]&lt;10,RTO__3[[#This Row],[Day of Week]]&lt;=5,RTO__3[[#This Row],[Hour]]&gt;=15,RTO__3[[#This Row],[Hour]]&lt;=18),"ON","OFF")</f>
        <v>OFF</v>
      </c>
      <c r="G158" s="29"/>
      <c r="H158"/>
      <c r="I158"/>
    </row>
    <row r="159" spans="1:9" x14ac:dyDescent="0.25">
      <c r="A159" s="34">
        <v>45474</v>
      </c>
      <c r="B159" s="52">
        <v>7</v>
      </c>
      <c r="C159" s="52">
        <v>1</v>
      </c>
      <c r="D159" s="55">
        <v>14</v>
      </c>
      <c r="E159" s="42">
        <v>51.038800000000002</v>
      </c>
      <c r="F159" s="55" t="str">
        <f>IF(AND(RTO__3[[#This Row],[Month]]&gt;5,RTO__3[[#This Row],[Month]]&lt;10,RTO__3[[#This Row],[Day of Week]]&lt;=5,RTO__3[[#This Row],[Hour]]&gt;=15,RTO__3[[#This Row],[Hour]]&lt;=18),"ON","OFF")</f>
        <v>OFF</v>
      </c>
      <c r="G159" s="29"/>
      <c r="H159"/>
      <c r="I159"/>
    </row>
    <row r="160" spans="1:9" x14ac:dyDescent="0.25">
      <c r="A160" s="34">
        <v>45474</v>
      </c>
      <c r="B160" s="52">
        <v>7</v>
      </c>
      <c r="C160" s="52">
        <v>1</v>
      </c>
      <c r="D160" s="55">
        <v>15</v>
      </c>
      <c r="E160" s="42">
        <v>75.747</v>
      </c>
      <c r="F160" s="55" t="str">
        <f>IF(AND(RTO__3[[#This Row],[Month]]&gt;5,RTO__3[[#This Row],[Month]]&lt;10,RTO__3[[#This Row],[Day of Week]]&lt;=5,RTO__3[[#This Row],[Hour]]&gt;=15,RTO__3[[#This Row],[Hour]]&lt;=18),"ON","OFF")</f>
        <v>ON</v>
      </c>
      <c r="G160" s="29"/>
      <c r="H160"/>
      <c r="I160"/>
    </row>
    <row r="161" spans="1:9" x14ac:dyDescent="0.25">
      <c r="A161" s="34">
        <v>45474</v>
      </c>
      <c r="B161" s="52">
        <v>7</v>
      </c>
      <c r="C161" s="52">
        <v>1</v>
      </c>
      <c r="D161" s="55">
        <v>16</v>
      </c>
      <c r="E161" s="42">
        <v>97.133300000000006</v>
      </c>
      <c r="F161" s="55" t="str">
        <f>IF(AND(RTO__3[[#This Row],[Month]]&gt;5,RTO__3[[#This Row],[Month]]&lt;10,RTO__3[[#This Row],[Day of Week]]&lt;=5,RTO__3[[#This Row],[Hour]]&gt;=15,RTO__3[[#This Row],[Hour]]&lt;=18),"ON","OFF")</f>
        <v>ON</v>
      </c>
      <c r="G161" s="29"/>
      <c r="H161"/>
      <c r="I161"/>
    </row>
    <row r="162" spans="1:9" x14ac:dyDescent="0.25">
      <c r="A162" s="34">
        <v>45474</v>
      </c>
      <c r="B162" s="52">
        <v>7</v>
      </c>
      <c r="C162" s="52">
        <v>1</v>
      </c>
      <c r="D162" s="55">
        <v>17</v>
      </c>
      <c r="E162" s="42">
        <v>150.89230000000001</v>
      </c>
      <c r="F162" s="55" t="str">
        <f>IF(AND(RTO__3[[#This Row],[Month]]&gt;5,RTO__3[[#This Row],[Month]]&lt;10,RTO__3[[#This Row],[Day of Week]]&lt;=5,RTO__3[[#This Row],[Hour]]&gt;=15,RTO__3[[#This Row],[Hour]]&lt;=18),"ON","OFF")</f>
        <v>ON</v>
      </c>
      <c r="G162" s="29"/>
      <c r="H162"/>
      <c r="I162"/>
    </row>
    <row r="163" spans="1:9" x14ac:dyDescent="0.25">
      <c r="A163" s="34">
        <v>45474</v>
      </c>
      <c r="B163" s="52">
        <v>7</v>
      </c>
      <c r="C163" s="52">
        <v>1</v>
      </c>
      <c r="D163" s="55">
        <v>18</v>
      </c>
      <c r="E163" s="42">
        <v>50.131100000000004</v>
      </c>
      <c r="F163" s="55" t="str">
        <f>IF(AND(RTO__3[[#This Row],[Month]]&gt;5,RTO__3[[#This Row],[Month]]&lt;10,RTO__3[[#This Row],[Day of Week]]&lt;=5,RTO__3[[#This Row],[Hour]]&gt;=15,RTO__3[[#This Row],[Hour]]&lt;=18),"ON","OFF")</f>
        <v>ON</v>
      </c>
      <c r="G163" s="29"/>
      <c r="H163"/>
      <c r="I163"/>
    </row>
    <row r="164" spans="1:9" x14ac:dyDescent="0.25">
      <c r="A164" s="34">
        <v>45474</v>
      </c>
      <c r="B164" s="52">
        <v>7</v>
      </c>
      <c r="C164" s="52">
        <v>1</v>
      </c>
      <c r="D164" s="55">
        <v>19</v>
      </c>
      <c r="E164" s="42">
        <v>63.125300000000003</v>
      </c>
      <c r="F164" s="55" t="str">
        <f>IF(AND(RTO__3[[#This Row],[Month]]&gt;5,RTO__3[[#This Row],[Month]]&lt;10,RTO__3[[#This Row],[Day of Week]]&lt;=5,RTO__3[[#This Row],[Hour]]&gt;=15,RTO__3[[#This Row],[Hour]]&lt;=18),"ON","OFF")</f>
        <v>OFF</v>
      </c>
      <c r="G164" s="29"/>
      <c r="H164"/>
      <c r="I164"/>
    </row>
    <row r="165" spans="1:9" x14ac:dyDescent="0.25">
      <c r="A165" s="34">
        <v>45474</v>
      </c>
      <c r="B165" s="52">
        <v>7</v>
      </c>
      <c r="C165" s="52">
        <v>1</v>
      </c>
      <c r="D165" s="55">
        <v>20</v>
      </c>
      <c r="E165" s="42">
        <v>68.6023</v>
      </c>
      <c r="F165" s="55" t="str">
        <f>IF(AND(RTO__3[[#This Row],[Month]]&gt;5,RTO__3[[#This Row],[Month]]&lt;10,RTO__3[[#This Row],[Day of Week]]&lt;=5,RTO__3[[#This Row],[Hour]]&gt;=15,RTO__3[[#This Row],[Hour]]&lt;=18),"ON","OFF")</f>
        <v>OFF</v>
      </c>
      <c r="G165" s="29"/>
      <c r="H165"/>
      <c r="I165"/>
    </row>
    <row r="166" spans="1:9" x14ac:dyDescent="0.25">
      <c r="A166" s="34">
        <v>45474</v>
      </c>
      <c r="B166" s="52">
        <v>7</v>
      </c>
      <c r="C166" s="52">
        <v>1</v>
      </c>
      <c r="D166" s="55">
        <v>21</v>
      </c>
      <c r="E166" s="42">
        <v>42.675199999999997</v>
      </c>
      <c r="F166" s="55" t="str">
        <f>IF(AND(RTO__3[[#This Row],[Month]]&gt;5,RTO__3[[#This Row],[Month]]&lt;10,RTO__3[[#This Row],[Day of Week]]&lt;=5,RTO__3[[#This Row],[Hour]]&gt;=15,RTO__3[[#This Row],[Hour]]&lt;=18),"ON","OFF")</f>
        <v>OFF</v>
      </c>
      <c r="G166" s="29"/>
      <c r="H166"/>
      <c r="I166"/>
    </row>
    <row r="167" spans="1:9" x14ac:dyDescent="0.25">
      <c r="A167" s="34">
        <v>45474</v>
      </c>
      <c r="B167" s="52">
        <v>7</v>
      </c>
      <c r="C167" s="52">
        <v>1</v>
      </c>
      <c r="D167" s="55">
        <v>22</v>
      </c>
      <c r="E167" s="42">
        <v>22.521100000000001</v>
      </c>
      <c r="F167" s="55" t="str">
        <f>IF(AND(RTO__3[[#This Row],[Month]]&gt;5,RTO__3[[#This Row],[Month]]&lt;10,RTO__3[[#This Row],[Day of Week]]&lt;=5,RTO__3[[#This Row],[Hour]]&gt;=15,RTO__3[[#This Row],[Hour]]&lt;=18),"ON","OFF")</f>
        <v>OFF</v>
      </c>
      <c r="G167" s="29"/>
      <c r="H167"/>
      <c r="I167"/>
    </row>
    <row r="168" spans="1:9" x14ac:dyDescent="0.25">
      <c r="A168" s="34">
        <v>45474</v>
      </c>
      <c r="B168" s="52">
        <v>7</v>
      </c>
      <c r="C168" s="52">
        <v>1</v>
      </c>
      <c r="D168" s="55">
        <v>23</v>
      </c>
      <c r="E168" s="42">
        <v>26.223400000000002</v>
      </c>
      <c r="F168" s="55" t="str">
        <f>IF(AND(RTO__3[[#This Row],[Month]]&gt;5,RTO__3[[#This Row],[Month]]&lt;10,RTO__3[[#This Row],[Day of Week]]&lt;=5,RTO__3[[#This Row],[Hour]]&gt;=15,RTO__3[[#This Row],[Hour]]&lt;=18),"ON","OFF")</f>
        <v>OFF</v>
      </c>
      <c r="G168" s="29"/>
      <c r="H168"/>
      <c r="I168"/>
    </row>
    <row r="169" spans="1:9" x14ac:dyDescent="0.25">
      <c r="A169" s="34">
        <v>45474</v>
      </c>
      <c r="B169" s="52">
        <v>7</v>
      </c>
      <c r="C169" s="52">
        <v>1</v>
      </c>
      <c r="D169" s="55">
        <v>24</v>
      </c>
      <c r="E169" s="42">
        <v>17.386900000000001</v>
      </c>
      <c r="F169" s="55" t="str">
        <f>IF(AND(RTO__3[[#This Row],[Month]]&gt;5,RTO__3[[#This Row],[Month]]&lt;10,RTO__3[[#This Row],[Day of Week]]&lt;=5,RTO__3[[#This Row],[Hour]]&gt;=15,RTO__3[[#This Row],[Hour]]&lt;=18),"ON","OFF")</f>
        <v>OFF</v>
      </c>
      <c r="G169" s="29"/>
      <c r="H169"/>
      <c r="I169"/>
    </row>
    <row r="170" spans="1:9" x14ac:dyDescent="0.25">
      <c r="A170" s="34">
        <v>45475</v>
      </c>
      <c r="B170" s="52">
        <v>7</v>
      </c>
      <c r="C170" s="52">
        <v>2</v>
      </c>
      <c r="D170" s="55">
        <v>1</v>
      </c>
      <c r="E170" s="42">
        <v>19.283200000000001</v>
      </c>
      <c r="F170" s="55" t="str">
        <f>IF(AND(RTO__3[[#This Row],[Month]]&gt;5,RTO__3[[#This Row],[Month]]&lt;10,RTO__3[[#This Row],[Day of Week]]&lt;=5,RTO__3[[#This Row],[Hour]]&gt;=15,RTO__3[[#This Row],[Hour]]&lt;=18),"ON","OFF")</f>
        <v>OFF</v>
      </c>
      <c r="G170" s="29"/>
      <c r="H170"/>
      <c r="I170"/>
    </row>
    <row r="171" spans="1:9" x14ac:dyDescent="0.25">
      <c r="A171" s="34">
        <v>45475</v>
      </c>
      <c r="B171" s="52">
        <v>7</v>
      </c>
      <c r="C171" s="52">
        <v>2</v>
      </c>
      <c r="D171" s="55">
        <v>2</v>
      </c>
      <c r="E171" s="42">
        <v>18.558499999999999</v>
      </c>
      <c r="F171" s="55" t="str">
        <f>IF(AND(RTO__3[[#This Row],[Month]]&gt;5,RTO__3[[#This Row],[Month]]&lt;10,RTO__3[[#This Row],[Day of Week]]&lt;=5,RTO__3[[#This Row],[Hour]]&gt;=15,RTO__3[[#This Row],[Hour]]&lt;=18),"ON","OFF")</f>
        <v>OFF</v>
      </c>
      <c r="G171" s="29"/>
      <c r="H171"/>
      <c r="I171"/>
    </row>
    <row r="172" spans="1:9" x14ac:dyDescent="0.25">
      <c r="A172" s="34">
        <v>45475</v>
      </c>
      <c r="B172" s="52">
        <v>7</v>
      </c>
      <c r="C172" s="52">
        <v>2</v>
      </c>
      <c r="D172" s="55">
        <v>3</v>
      </c>
      <c r="E172" s="42">
        <v>12.896800000000001</v>
      </c>
      <c r="F172" s="55" t="str">
        <f>IF(AND(RTO__3[[#This Row],[Month]]&gt;5,RTO__3[[#This Row],[Month]]&lt;10,RTO__3[[#This Row],[Day of Week]]&lt;=5,RTO__3[[#This Row],[Hour]]&gt;=15,RTO__3[[#This Row],[Hour]]&lt;=18),"ON","OFF")</f>
        <v>OFF</v>
      </c>
      <c r="G172" s="29"/>
      <c r="H172"/>
      <c r="I172"/>
    </row>
    <row r="173" spans="1:9" x14ac:dyDescent="0.25">
      <c r="A173" s="34">
        <v>45475</v>
      </c>
      <c r="B173" s="52">
        <v>7</v>
      </c>
      <c r="C173" s="52">
        <v>2</v>
      </c>
      <c r="D173" s="55">
        <v>4</v>
      </c>
      <c r="E173" s="42">
        <v>14.775399999999999</v>
      </c>
      <c r="F173" s="55" t="str">
        <f>IF(AND(RTO__3[[#This Row],[Month]]&gt;5,RTO__3[[#This Row],[Month]]&lt;10,RTO__3[[#This Row],[Day of Week]]&lt;=5,RTO__3[[#This Row],[Hour]]&gt;=15,RTO__3[[#This Row],[Hour]]&lt;=18),"ON","OFF")</f>
        <v>OFF</v>
      </c>
      <c r="G173" s="29"/>
      <c r="H173"/>
      <c r="I173"/>
    </row>
    <row r="174" spans="1:9" x14ac:dyDescent="0.25">
      <c r="A174" s="34">
        <v>45475</v>
      </c>
      <c r="B174" s="52">
        <v>7</v>
      </c>
      <c r="C174" s="52">
        <v>2</v>
      </c>
      <c r="D174" s="55">
        <v>5</v>
      </c>
      <c r="E174" s="42">
        <v>15.2659</v>
      </c>
      <c r="F174" s="55" t="str">
        <f>IF(AND(RTO__3[[#This Row],[Month]]&gt;5,RTO__3[[#This Row],[Month]]&lt;10,RTO__3[[#This Row],[Day of Week]]&lt;=5,RTO__3[[#This Row],[Hour]]&gt;=15,RTO__3[[#This Row],[Hour]]&lt;=18),"ON","OFF")</f>
        <v>OFF</v>
      </c>
      <c r="G174" s="29"/>
      <c r="H174"/>
      <c r="I174"/>
    </row>
    <row r="175" spans="1:9" x14ac:dyDescent="0.25">
      <c r="A175" s="34">
        <v>45475</v>
      </c>
      <c r="B175" s="52">
        <v>7</v>
      </c>
      <c r="C175" s="52">
        <v>2</v>
      </c>
      <c r="D175" s="55">
        <v>6</v>
      </c>
      <c r="E175" s="42">
        <v>15.9086</v>
      </c>
      <c r="F175" s="55" t="str">
        <f>IF(AND(RTO__3[[#This Row],[Month]]&gt;5,RTO__3[[#This Row],[Month]]&lt;10,RTO__3[[#This Row],[Day of Week]]&lt;=5,RTO__3[[#This Row],[Hour]]&gt;=15,RTO__3[[#This Row],[Hour]]&lt;=18),"ON","OFF")</f>
        <v>OFF</v>
      </c>
      <c r="G175" s="29"/>
      <c r="H175"/>
      <c r="I175"/>
    </row>
    <row r="176" spans="1:9" x14ac:dyDescent="0.25">
      <c r="A176" s="34">
        <v>45475</v>
      </c>
      <c r="B176" s="52">
        <v>7</v>
      </c>
      <c r="C176" s="52">
        <v>2</v>
      </c>
      <c r="D176" s="55">
        <v>7</v>
      </c>
      <c r="E176" s="42">
        <v>16.3812</v>
      </c>
      <c r="F176" s="55" t="str">
        <f>IF(AND(RTO__3[[#This Row],[Month]]&gt;5,RTO__3[[#This Row],[Month]]&lt;10,RTO__3[[#This Row],[Day of Week]]&lt;=5,RTO__3[[#This Row],[Hour]]&gt;=15,RTO__3[[#This Row],[Hour]]&lt;=18),"ON","OFF")</f>
        <v>OFF</v>
      </c>
      <c r="G176" s="29"/>
      <c r="H176"/>
      <c r="I176"/>
    </row>
    <row r="177" spans="1:9" x14ac:dyDescent="0.25">
      <c r="A177" s="34">
        <v>45475</v>
      </c>
      <c r="B177" s="52">
        <v>7</v>
      </c>
      <c r="C177" s="52">
        <v>2</v>
      </c>
      <c r="D177" s="55">
        <v>8</v>
      </c>
      <c r="E177" s="42">
        <v>18.710799999999999</v>
      </c>
      <c r="F177" s="55" t="str">
        <f>IF(AND(RTO__3[[#This Row],[Month]]&gt;5,RTO__3[[#This Row],[Month]]&lt;10,RTO__3[[#This Row],[Day of Week]]&lt;=5,RTO__3[[#This Row],[Hour]]&gt;=15,RTO__3[[#This Row],[Hour]]&lt;=18),"ON","OFF")</f>
        <v>OFF</v>
      </c>
      <c r="G177" s="29"/>
      <c r="H177"/>
      <c r="I177"/>
    </row>
    <row r="178" spans="1:9" x14ac:dyDescent="0.25">
      <c r="A178" s="34">
        <v>45475</v>
      </c>
      <c r="B178" s="52">
        <v>7</v>
      </c>
      <c r="C178" s="52">
        <v>2</v>
      </c>
      <c r="D178" s="55">
        <v>9</v>
      </c>
      <c r="E178" s="42">
        <v>20.813600000000001</v>
      </c>
      <c r="F178" s="55" t="str">
        <f>IF(AND(RTO__3[[#This Row],[Month]]&gt;5,RTO__3[[#This Row],[Month]]&lt;10,RTO__3[[#This Row],[Day of Week]]&lt;=5,RTO__3[[#This Row],[Hour]]&gt;=15,RTO__3[[#This Row],[Hour]]&lt;=18),"ON","OFF")</f>
        <v>OFF</v>
      </c>
      <c r="G178" s="29"/>
      <c r="H178"/>
      <c r="I178"/>
    </row>
    <row r="179" spans="1:9" x14ac:dyDescent="0.25">
      <c r="A179" s="34">
        <v>45475</v>
      </c>
      <c r="B179" s="52">
        <v>7</v>
      </c>
      <c r="C179" s="52">
        <v>2</v>
      </c>
      <c r="D179" s="55">
        <v>10</v>
      </c>
      <c r="E179" s="42">
        <v>15.4412</v>
      </c>
      <c r="F179" s="55" t="str">
        <f>IF(AND(RTO__3[[#This Row],[Month]]&gt;5,RTO__3[[#This Row],[Month]]&lt;10,RTO__3[[#This Row],[Day of Week]]&lt;=5,RTO__3[[#This Row],[Hour]]&gt;=15,RTO__3[[#This Row],[Hour]]&lt;=18),"ON","OFF")</f>
        <v>OFF</v>
      </c>
      <c r="G179" s="29"/>
      <c r="H179"/>
      <c r="I179"/>
    </row>
    <row r="180" spans="1:9" x14ac:dyDescent="0.25">
      <c r="A180" s="34">
        <v>45475</v>
      </c>
      <c r="B180" s="52">
        <v>7</v>
      </c>
      <c r="C180" s="52">
        <v>2</v>
      </c>
      <c r="D180" s="55">
        <v>11</v>
      </c>
      <c r="E180" s="42">
        <v>10.788600000000001</v>
      </c>
      <c r="F180" s="55" t="str">
        <f>IF(AND(RTO__3[[#This Row],[Month]]&gt;5,RTO__3[[#This Row],[Month]]&lt;10,RTO__3[[#This Row],[Day of Week]]&lt;=5,RTO__3[[#This Row],[Hour]]&gt;=15,RTO__3[[#This Row],[Hour]]&lt;=18),"ON","OFF")</f>
        <v>OFF</v>
      </c>
      <c r="G180" s="29"/>
      <c r="H180"/>
      <c r="I180"/>
    </row>
    <row r="181" spans="1:9" x14ac:dyDescent="0.25">
      <c r="A181" s="34">
        <v>45475</v>
      </c>
      <c r="B181" s="52">
        <v>7</v>
      </c>
      <c r="C181" s="52">
        <v>2</v>
      </c>
      <c r="D181" s="55">
        <v>12</v>
      </c>
      <c r="E181" s="42">
        <v>13.6691</v>
      </c>
      <c r="F181" s="55" t="str">
        <f>IF(AND(RTO__3[[#This Row],[Month]]&gt;5,RTO__3[[#This Row],[Month]]&lt;10,RTO__3[[#This Row],[Day of Week]]&lt;=5,RTO__3[[#This Row],[Hour]]&gt;=15,RTO__3[[#This Row],[Hour]]&lt;=18),"ON","OFF")</f>
        <v>OFF</v>
      </c>
      <c r="G181" s="29"/>
      <c r="H181"/>
      <c r="I181"/>
    </row>
    <row r="182" spans="1:9" x14ac:dyDescent="0.25">
      <c r="A182" s="34">
        <v>45475</v>
      </c>
      <c r="B182" s="52">
        <v>7</v>
      </c>
      <c r="C182" s="52">
        <v>2</v>
      </c>
      <c r="D182" s="55">
        <v>13</v>
      </c>
      <c r="E182" s="42">
        <v>15.216699999999999</v>
      </c>
      <c r="F182" s="55" t="str">
        <f>IF(AND(RTO__3[[#This Row],[Month]]&gt;5,RTO__3[[#This Row],[Month]]&lt;10,RTO__3[[#This Row],[Day of Week]]&lt;=5,RTO__3[[#This Row],[Hour]]&gt;=15,RTO__3[[#This Row],[Hour]]&lt;=18),"ON","OFF")</f>
        <v>OFF</v>
      </c>
      <c r="G182" s="29"/>
      <c r="H182"/>
      <c r="I182"/>
    </row>
    <row r="183" spans="1:9" x14ac:dyDescent="0.25">
      <c r="A183" s="34">
        <v>45475</v>
      </c>
      <c r="B183" s="52">
        <v>7</v>
      </c>
      <c r="C183" s="52">
        <v>2</v>
      </c>
      <c r="D183" s="55">
        <v>14</v>
      </c>
      <c r="E183" s="42">
        <v>22.208500000000001</v>
      </c>
      <c r="F183" s="55" t="str">
        <f>IF(AND(RTO__3[[#This Row],[Month]]&gt;5,RTO__3[[#This Row],[Month]]&lt;10,RTO__3[[#This Row],[Day of Week]]&lt;=5,RTO__3[[#This Row],[Hour]]&gt;=15,RTO__3[[#This Row],[Hour]]&lt;=18),"ON","OFF")</f>
        <v>OFF</v>
      </c>
      <c r="G183" s="29"/>
      <c r="H183"/>
      <c r="I183"/>
    </row>
    <row r="184" spans="1:9" x14ac:dyDescent="0.25">
      <c r="A184" s="34">
        <v>45475</v>
      </c>
      <c r="B184" s="52">
        <v>7</v>
      </c>
      <c r="C184" s="52">
        <v>2</v>
      </c>
      <c r="D184" s="55">
        <v>15</v>
      </c>
      <c r="E184" s="42">
        <v>166.4753</v>
      </c>
      <c r="F184" s="55" t="str">
        <f>IF(AND(RTO__3[[#This Row],[Month]]&gt;5,RTO__3[[#This Row],[Month]]&lt;10,RTO__3[[#This Row],[Day of Week]]&lt;=5,RTO__3[[#This Row],[Hour]]&gt;=15,RTO__3[[#This Row],[Hour]]&lt;=18),"ON","OFF")</f>
        <v>ON</v>
      </c>
      <c r="G184" s="29"/>
      <c r="H184"/>
      <c r="I184"/>
    </row>
    <row r="185" spans="1:9" x14ac:dyDescent="0.25">
      <c r="A185" s="34">
        <v>45475</v>
      </c>
      <c r="B185" s="52">
        <v>7</v>
      </c>
      <c r="C185" s="52">
        <v>2</v>
      </c>
      <c r="D185" s="55">
        <v>16</v>
      </c>
      <c r="E185" s="42">
        <v>286.1789</v>
      </c>
      <c r="F185" s="55" t="str">
        <f>IF(AND(RTO__3[[#This Row],[Month]]&gt;5,RTO__3[[#This Row],[Month]]&lt;10,RTO__3[[#This Row],[Day of Week]]&lt;=5,RTO__3[[#This Row],[Hour]]&gt;=15,RTO__3[[#This Row],[Hour]]&lt;=18),"ON","OFF")</f>
        <v>ON</v>
      </c>
      <c r="G185" s="29"/>
      <c r="H185"/>
      <c r="I185"/>
    </row>
    <row r="186" spans="1:9" x14ac:dyDescent="0.25">
      <c r="A186" s="34">
        <v>45475</v>
      </c>
      <c r="B186" s="52">
        <v>7</v>
      </c>
      <c r="C186" s="52">
        <v>2</v>
      </c>
      <c r="D186" s="55">
        <v>17</v>
      </c>
      <c r="E186" s="42">
        <v>44.953800000000001</v>
      </c>
      <c r="F186" s="55" t="str">
        <f>IF(AND(RTO__3[[#This Row],[Month]]&gt;5,RTO__3[[#This Row],[Month]]&lt;10,RTO__3[[#This Row],[Day of Week]]&lt;=5,RTO__3[[#This Row],[Hour]]&gt;=15,RTO__3[[#This Row],[Hour]]&lt;=18),"ON","OFF")</f>
        <v>ON</v>
      </c>
      <c r="G186" s="29"/>
      <c r="H186"/>
      <c r="I186"/>
    </row>
    <row r="187" spans="1:9" x14ac:dyDescent="0.25">
      <c r="A187" s="34">
        <v>45475</v>
      </c>
      <c r="B187" s="52">
        <v>7</v>
      </c>
      <c r="C187" s="52">
        <v>2</v>
      </c>
      <c r="D187" s="55">
        <v>18</v>
      </c>
      <c r="E187" s="42">
        <v>33.772300000000001</v>
      </c>
      <c r="F187" s="55" t="str">
        <f>IF(AND(RTO__3[[#This Row],[Month]]&gt;5,RTO__3[[#This Row],[Month]]&lt;10,RTO__3[[#This Row],[Day of Week]]&lt;=5,RTO__3[[#This Row],[Hour]]&gt;=15,RTO__3[[#This Row],[Hour]]&lt;=18),"ON","OFF")</f>
        <v>ON</v>
      </c>
      <c r="G187" s="29"/>
      <c r="H187"/>
      <c r="I187"/>
    </row>
    <row r="188" spans="1:9" x14ac:dyDescent="0.25">
      <c r="A188" s="34">
        <v>45475</v>
      </c>
      <c r="B188" s="52">
        <v>7</v>
      </c>
      <c r="C188" s="52">
        <v>2</v>
      </c>
      <c r="D188" s="55">
        <v>19</v>
      </c>
      <c r="E188" s="42">
        <v>43.340600000000002</v>
      </c>
      <c r="F188" s="55" t="str">
        <f>IF(AND(RTO__3[[#This Row],[Month]]&gt;5,RTO__3[[#This Row],[Month]]&lt;10,RTO__3[[#This Row],[Day of Week]]&lt;=5,RTO__3[[#This Row],[Hour]]&gt;=15,RTO__3[[#This Row],[Hour]]&lt;=18),"ON","OFF")</f>
        <v>OFF</v>
      </c>
      <c r="G188" s="29"/>
      <c r="H188"/>
      <c r="I188"/>
    </row>
    <row r="189" spans="1:9" x14ac:dyDescent="0.25">
      <c r="A189" s="34">
        <v>45475</v>
      </c>
      <c r="B189" s="52">
        <v>7</v>
      </c>
      <c r="C189" s="52">
        <v>2</v>
      </c>
      <c r="D189" s="55">
        <v>20</v>
      </c>
      <c r="E189" s="42">
        <v>74.456800000000001</v>
      </c>
      <c r="F189" s="55" t="str">
        <f>IF(AND(RTO__3[[#This Row],[Month]]&gt;5,RTO__3[[#This Row],[Month]]&lt;10,RTO__3[[#This Row],[Day of Week]]&lt;=5,RTO__3[[#This Row],[Hour]]&gt;=15,RTO__3[[#This Row],[Hour]]&lt;=18),"ON","OFF")</f>
        <v>OFF</v>
      </c>
      <c r="G189" s="29"/>
      <c r="H189"/>
      <c r="I189"/>
    </row>
    <row r="190" spans="1:9" x14ac:dyDescent="0.25">
      <c r="A190" s="34">
        <v>45475</v>
      </c>
      <c r="B190" s="52">
        <v>7</v>
      </c>
      <c r="C190" s="52">
        <v>2</v>
      </c>
      <c r="D190" s="55">
        <v>21</v>
      </c>
      <c r="E190" s="42">
        <v>50.971600000000002</v>
      </c>
      <c r="F190" s="55" t="str">
        <f>IF(AND(RTO__3[[#This Row],[Month]]&gt;5,RTO__3[[#This Row],[Month]]&lt;10,RTO__3[[#This Row],[Day of Week]]&lt;=5,RTO__3[[#This Row],[Hour]]&gt;=15,RTO__3[[#This Row],[Hour]]&lt;=18),"ON","OFF")</f>
        <v>OFF</v>
      </c>
      <c r="G190" s="29"/>
      <c r="H190"/>
      <c r="I190"/>
    </row>
    <row r="191" spans="1:9" x14ac:dyDescent="0.25">
      <c r="A191" s="34">
        <v>45475</v>
      </c>
      <c r="B191" s="52">
        <v>7</v>
      </c>
      <c r="C191" s="52">
        <v>2</v>
      </c>
      <c r="D191" s="55">
        <v>22</v>
      </c>
      <c r="E191" s="42">
        <v>29.269200000000001</v>
      </c>
      <c r="F191" s="55" t="str">
        <f>IF(AND(RTO__3[[#This Row],[Month]]&gt;5,RTO__3[[#This Row],[Month]]&lt;10,RTO__3[[#This Row],[Day of Week]]&lt;=5,RTO__3[[#This Row],[Hour]]&gt;=15,RTO__3[[#This Row],[Hour]]&lt;=18),"ON","OFF")</f>
        <v>OFF</v>
      </c>
      <c r="G191" s="29"/>
      <c r="H191"/>
      <c r="I191"/>
    </row>
    <row r="192" spans="1:9" x14ac:dyDescent="0.25">
      <c r="A192" s="34">
        <v>45475</v>
      </c>
      <c r="B192" s="52">
        <v>7</v>
      </c>
      <c r="C192" s="52">
        <v>2</v>
      </c>
      <c r="D192" s="55">
        <v>23</v>
      </c>
      <c r="E192" s="42">
        <v>29.7056</v>
      </c>
      <c r="F192" s="55" t="str">
        <f>IF(AND(RTO__3[[#This Row],[Month]]&gt;5,RTO__3[[#This Row],[Month]]&lt;10,RTO__3[[#This Row],[Day of Week]]&lt;=5,RTO__3[[#This Row],[Hour]]&gt;=15,RTO__3[[#This Row],[Hour]]&lt;=18),"ON","OFF")</f>
        <v>OFF</v>
      </c>
      <c r="G192" s="29"/>
      <c r="H192"/>
      <c r="I192"/>
    </row>
    <row r="193" spans="1:9" x14ac:dyDescent="0.25">
      <c r="A193" s="34">
        <v>45475</v>
      </c>
      <c r="B193" s="52">
        <v>7</v>
      </c>
      <c r="C193" s="52">
        <v>2</v>
      </c>
      <c r="D193" s="55">
        <v>24</v>
      </c>
      <c r="E193" s="42">
        <v>15.214</v>
      </c>
      <c r="F193" s="55" t="str">
        <f>IF(AND(RTO__3[[#This Row],[Month]]&gt;5,RTO__3[[#This Row],[Month]]&lt;10,RTO__3[[#This Row],[Day of Week]]&lt;=5,RTO__3[[#This Row],[Hour]]&gt;=15,RTO__3[[#This Row],[Hour]]&lt;=18),"ON","OFF")</f>
        <v>OFF</v>
      </c>
      <c r="G193" s="29"/>
      <c r="H193"/>
      <c r="I193"/>
    </row>
    <row r="194" spans="1:9" x14ac:dyDescent="0.25">
      <c r="A194" s="34">
        <v>45476</v>
      </c>
      <c r="B194" s="52">
        <v>7</v>
      </c>
      <c r="C194" s="52">
        <v>3</v>
      </c>
      <c r="D194" s="55">
        <v>1</v>
      </c>
      <c r="E194" s="42">
        <v>22.511800000000001</v>
      </c>
      <c r="F194" s="55" t="str">
        <f>IF(AND(RTO__3[[#This Row],[Month]]&gt;5,RTO__3[[#This Row],[Month]]&lt;10,RTO__3[[#This Row],[Day of Week]]&lt;=5,RTO__3[[#This Row],[Hour]]&gt;=15,RTO__3[[#This Row],[Hour]]&lt;=18),"ON","OFF")</f>
        <v>OFF</v>
      </c>
      <c r="G194" s="29"/>
      <c r="H194"/>
      <c r="I194"/>
    </row>
    <row r="195" spans="1:9" x14ac:dyDescent="0.25">
      <c r="A195" s="34">
        <v>45476</v>
      </c>
      <c r="B195" s="52">
        <v>7</v>
      </c>
      <c r="C195" s="52">
        <v>3</v>
      </c>
      <c r="D195" s="55">
        <v>2</v>
      </c>
      <c r="E195" s="42">
        <v>24.092300000000002</v>
      </c>
      <c r="F195" s="55" t="str">
        <f>IF(AND(RTO__3[[#This Row],[Month]]&gt;5,RTO__3[[#This Row],[Month]]&lt;10,RTO__3[[#This Row],[Day of Week]]&lt;=5,RTO__3[[#This Row],[Hour]]&gt;=15,RTO__3[[#This Row],[Hour]]&lt;=18),"ON","OFF")</f>
        <v>OFF</v>
      </c>
      <c r="G195" s="29"/>
      <c r="H195"/>
      <c r="I195"/>
    </row>
    <row r="196" spans="1:9" x14ac:dyDescent="0.25">
      <c r="A196" s="34">
        <v>45476</v>
      </c>
      <c r="B196" s="52">
        <v>7</v>
      </c>
      <c r="C196" s="52">
        <v>3</v>
      </c>
      <c r="D196" s="55">
        <v>3</v>
      </c>
      <c r="E196" s="42">
        <v>22.806799999999999</v>
      </c>
      <c r="F196" s="55" t="str">
        <f>IF(AND(RTO__3[[#This Row],[Month]]&gt;5,RTO__3[[#This Row],[Month]]&lt;10,RTO__3[[#This Row],[Day of Week]]&lt;=5,RTO__3[[#This Row],[Hour]]&gt;=15,RTO__3[[#This Row],[Hour]]&lt;=18),"ON","OFF")</f>
        <v>OFF</v>
      </c>
      <c r="G196" s="29"/>
      <c r="H196"/>
      <c r="I196"/>
    </row>
    <row r="197" spans="1:9" x14ac:dyDescent="0.25">
      <c r="A197" s="34">
        <v>45476</v>
      </c>
      <c r="B197" s="52">
        <v>7</v>
      </c>
      <c r="C197" s="52">
        <v>3</v>
      </c>
      <c r="D197" s="55">
        <v>4</v>
      </c>
      <c r="E197" s="42">
        <v>15.4398</v>
      </c>
      <c r="F197" s="55" t="str">
        <f>IF(AND(RTO__3[[#This Row],[Month]]&gt;5,RTO__3[[#This Row],[Month]]&lt;10,RTO__3[[#This Row],[Day of Week]]&lt;=5,RTO__3[[#This Row],[Hour]]&gt;=15,RTO__3[[#This Row],[Hour]]&lt;=18),"ON","OFF")</f>
        <v>OFF</v>
      </c>
      <c r="G197" s="29"/>
      <c r="H197"/>
      <c r="I197"/>
    </row>
    <row r="198" spans="1:9" x14ac:dyDescent="0.25">
      <c r="A198" s="34">
        <v>45476</v>
      </c>
      <c r="B198" s="52">
        <v>7</v>
      </c>
      <c r="C198" s="52">
        <v>3</v>
      </c>
      <c r="D198" s="55">
        <v>5</v>
      </c>
      <c r="E198" s="42">
        <v>20.454000000000001</v>
      </c>
      <c r="F198" s="55" t="str">
        <f>IF(AND(RTO__3[[#This Row],[Month]]&gt;5,RTO__3[[#This Row],[Month]]&lt;10,RTO__3[[#This Row],[Day of Week]]&lt;=5,RTO__3[[#This Row],[Hour]]&gt;=15,RTO__3[[#This Row],[Hour]]&lt;=18),"ON","OFF")</f>
        <v>OFF</v>
      </c>
      <c r="G198" s="29"/>
      <c r="H198"/>
      <c r="I198"/>
    </row>
    <row r="199" spans="1:9" x14ac:dyDescent="0.25">
      <c r="A199" s="34">
        <v>45476</v>
      </c>
      <c r="B199" s="52">
        <v>7</v>
      </c>
      <c r="C199" s="52">
        <v>3</v>
      </c>
      <c r="D199" s="55">
        <v>6</v>
      </c>
      <c r="E199" s="42">
        <v>21.687899999999999</v>
      </c>
      <c r="F199" s="55" t="str">
        <f>IF(AND(RTO__3[[#This Row],[Month]]&gt;5,RTO__3[[#This Row],[Month]]&lt;10,RTO__3[[#This Row],[Day of Week]]&lt;=5,RTO__3[[#This Row],[Hour]]&gt;=15,RTO__3[[#This Row],[Hour]]&lt;=18),"ON","OFF")</f>
        <v>OFF</v>
      </c>
      <c r="G199" s="29"/>
      <c r="H199"/>
      <c r="I199"/>
    </row>
    <row r="200" spans="1:9" x14ac:dyDescent="0.25">
      <c r="A200" s="34">
        <v>45476</v>
      </c>
      <c r="B200" s="52">
        <v>7</v>
      </c>
      <c r="C200" s="52">
        <v>3</v>
      </c>
      <c r="D200" s="55">
        <v>7</v>
      </c>
      <c r="E200" s="42">
        <v>19.8231</v>
      </c>
      <c r="F200" s="55" t="str">
        <f>IF(AND(RTO__3[[#This Row],[Month]]&gt;5,RTO__3[[#This Row],[Month]]&lt;10,RTO__3[[#This Row],[Day of Week]]&lt;=5,RTO__3[[#This Row],[Hour]]&gt;=15,RTO__3[[#This Row],[Hour]]&lt;=18),"ON","OFF")</f>
        <v>OFF</v>
      </c>
      <c r="G200" s="29"/>
      <c r="H200"/>
      <c r="I200"/>
    </row>
    <row r="201" spans="1:9" x14ac:dyDescent="0.25">
      <c r="A201" s="34">
        <v>45476</v>
      </c>
      <c r="B201" s="52">
        <v>7</v>
      </c>
      <c r="C201" s="52">
        <v>3</v>
      </c>
      <c r="D201" s="55">
        <v>8</v>
      </c>
      <c r="E201" s="42">
        <v>12.2218</v>
      </c>
      <c r="F201" s="55" t="str">
        <f>IF(AND(RTO__3[[#This Row],[Month]]&gt;5,RTO__3[[#This Row],[Month]]&lt;10,RTO__3[[#This Row],[Day of Week]]&lt;=5,RTO__3[[#This Row],[Hour]]&gt;=15,RTO__3[[#This Row],[Hour]]&lt;=18),"ON","OFF")</f>
        <v>OFF</v>
      </c>
      <c r="G201" s="29"/>
      <c r="H201"/>
      <c r="I201"/>
    </row>
    <row r="202" spans="1:9" x14ac:dyDescent="0.25">
      <c r="A202" s="34">
        <v>45476</v>
      </c>
      <c r="B202" s="52">
        <v>7</v>
      </c>
      <c r="C202" s="52">
        <v>3</v>
      </c>
      <c r="D202" s="55">
        <v>9</v>
      </c>
      <c r="E202" s="42">
        <v>15.116400000000001</v>
      </c>
      <c r="F202" s="55" t="str">
        <f>IF(AND(RTO__3[[#This Row],[Month]]&gt;5,RTO__3[[#This Row],[Month]]&lt;10,RTO__3[[#This Row],[Day of Week]]&lt;=5,RTO__3[[#This Row],[Hour]]&gt;=15,RTO__3[[#This Row],[Hour]]&lt;=18),"ON","OFF")</f>
        <v>OFF</v>
      </c>
      <c r="G202" s="29"/>
      <c r="H202"/>
      <c r="I202"/>
    </row>
    <row r="203" spans="1:9" x14ac:dyDescent="0.25">
      <c r="A203" s="34">
        <v>45476</v>
      </c>
      <c r="B203" s="52">
        <v>7</v>
      </c>
      <c r="C203" s="52">
        <v>3</v>
      </c>
      <c r="D203" s="55">
        <v>10</v>
      </c>
      <c r="E203" s="42">
        <v>17.067499999999999</v>
      </c>
      <c r="F203" s="55" t="str">
        <f>IF(AND(RTO__3[[#This Row],[Month]]&gt;5,RTO__3[[#This Row],[Month]]&lt;10,RTO__3[[#This Row],[Day of Week]]&lt;=5,RTO__3[[#This Row],[Hour]]&gt;=15,RTO__3[[#This Row],[Hour]]&lt;=18),"ON","OFF")</f>
        <v>OFF</v>
      </c>
      <c r="G203" s="29"/>
      <c r="H203"/>
      <c r="I203"/>
    </row>
    <row r="204" spans="1:9" x14ac:dyDescent="0.25">
      <c r="A204" s="34">
        <v>45476</v>
      </c>
      <c r="B204" s="52">
        <v>7</v>
      </c>
      <c r="C204" s="52">
        <v>3</v>
      </c>
      <c r="D204" s="55">
        <v>11</v>
      </c>
      <c r="E204" s="42">
        <v>11.698499999999999</v>
      </c>
      <c r="F204" s="55" t="str">
        <f>IF(AND(RTO__3[[#This Row],[Month]]&gt;5,RTO__3[[#This Row],[Month]]&lt;10,RTO__3[[#This Row],[Day of Week]]&lt;=5,RTO__3[[#This Row],[Hour]]&gt;=15,RTO__3[[#This Row],[Hour]]&lt;=18),"ON","OFF")</f>
        <v>OFF</v>
      </c>
      <c r="G204" s="29"/>
      <c r="H204"/>
      <c r="I204"/>
    </row>
    <row r="205" spans="1:9" x14ac:dyDescent="0.25">
      <c r="A205" s="34">
        <v>45476</v>
      </c>
      <c r="B205" s="52">
        <v>7</v>
      </c>
      <c r="C205" s="52">
        <v>3</v>
      </c>
      <c r="D205" s="55">
        <v>12</v>
      </c>
      <c r="E205" s="42">
        <v>21.242100000000001</v>
      </c>
      <c r="F205" s="55" t="str">
        <f>IF(AND(RTO__3[[#This Row],[Month]]&gt;5,RTO__3[[#This Row],[Month]]&lt;10,RTO__3[[#This Row],[Day of Week]]&lt;=5,RTO__3[[#This Row],[Hour]]&gt;=15,RTO__3[[#This Row],[Hour]]&lt;=18),"ON","OFF")</f>
        <v>OFF</v>
      </c>
      <c r="G205" s="29"/>
      <c r="H205"/>
      <c r="I205"/>
    </row>
    <row r="206" spans="1:9" x14ac:dyDescent="0.25">
      <c r="A206" s="34">
        <v>45476</v>
      </c>
      <c r="B206" s="52">
        <v>7</v>
      </c>
      <c r="C206" s="52">
        <v>3</v>
      </c>
      <c r="D206" s="55">
        <v>13</v>
      </c>
      <c r="E206" s="42">
        <v>25.999199999999998</v>
      </c>
      <c r="F206" s="55" t="str">
        <f>IF(AND(RTO__3[[#This Row],[Month]]&gt;5,RTO__3[[#This Row],[Month]]&lt;10,RTO__3[[#This Row],[Day of Week]]&lt;=5,RTO__3[[#This Row],[Hour]]&gt;=15,RTO__3[[#This Row],[Hour]]&lt;=18),"ON","OFF")</f>
        <v>OFF</v>
      </c>
      <c r="G206" s="29"/>
      <c r="H206"/>
      <c r="I206"/>
    </row>
    <row r="207" spans="1:9" x14ac:dyDescent="0.25">
      <c r="A207" s="34">
        <v>45476</v>
      </c>
      <c r="B207" s="52">
        <v>7</v>
      </c>
      <c r="C207" s="52">
        <v>3</v>
      </c>
      <c r="D207" s="55">
        <v>14</v>
      </c>
      <c r="E207" s="42">
        <v>28.720700000000001</v>
      </c>
      <c r="F207" s="55" t="str">
        <f>IF(AND(RTO__3[[#This Row],[Month]]&gt;5,RTO__3[[#This Row],[Month]]&lt;10,RTO__3[[#This Row],[Day of Week]]&lt;=5,RTO__3[[#This Row],[Hour]]&gt;=15,RTO__3[[#This Row],[Hour]]&lt;=18),"ON","OFF")</f>
        <v>OFF</v>
      </c>
      <c r="G207" s="29"/>
      <c r="H207"/>
      <c r="I207"/>
    </row>
    <row r="208" spans="1:9" x14ac:dyDescent="0.25">
      <c r="A208" s="34">
        <v>45476</v>
      </c>
      <c r="B208" s="52">
        <v>7</v>
      </c>
      <c r="C208" s="52">
        <v>3</v>
      </c>
      <c r="D208" s="55">
        <v>15</v>
      </c>
      <c r="E208" s="42">
        <v>31.854700000000001</v>
      </c>
      <c r="F208" s="55" t="str">
        <f>IF(AND(RTO__3[[#This Row],[Month]]&gt;5,RTO__3[[#This Row],[Month]]&lt;10,RTO__3[[#This Row],[Day of Week]]&lt;=5,RTO__3[[#This Row],[Hour]]&gt;=15,RTO__3[[#This Row],[Hour]]&lt;=18),"ON","OFF")</f>
        <v>ON</v>
      </c>
      <c r="G208" s="29"/>
      <c r="H208"/>
      <c r="I208"/>
    </row>
    <row r="209" spans="1:9" x14ac:dyDescent="0.25">
      <c r="A209" s="34">
        <v>45476</v>
      </c>
      <c r="B209" s="52">
        <v>7</v>
      </c>
      <c r="C209" s="52">
        <v>3</v>
      </c>
      <c r="D209" s="55">
        <v>16</v>
      </c>
      <c r="E209" s="42">
        <v>34.523699999999998</v>
      </c>
      <c r="F209" s="55" t="str">
        <f>IF(AND(RTO__3[[#This Row],[Month]]&gt;5,RTO__3[[#This Row],[Month]]&lt;10,RTO__3[[#This Row],[Day of Week]]&lt;=5,RTO__3[[#This Row],[Hour]]&gt;=15,RTO__3[[#This Row],[Hour]]&lt;=18),"ON","OFF")</f>
        <v>ON</v>
      </c>
      <c r="G209" s="29"/>
      <c r="H209"/>
      <c r="I209"/>
    </row>
    <row r="210" spans="1:9" x14ac:dyDescent="0.25">
      <c r="A210" s="34">
        <v>45476</v>
      </c>
      <c r="B210" s="52">
        <v>7</v>
      </c>
      <c r="C210" s="52">
        <v>3</v>
      </c>
      <c r="D210" s="55">
        <v>17</v>
      </c>
      <c r="E210" s="42">
        <v>30.860800000000001</v>
      </c>
      <c r="F210" s="55" t="str">
        <f>IF(AND(RTO__3[[#This Row],[Month]]&gt;5,RTO__3[[#This Row],[Month]]&lt;10,RTO__3[[#This Row],[Day of Week]]&lt;=5,RTO__3[[#This Row],[Hour]]&gt;=15,RTO__3[[#This Row],[Hour]]&lt;=18),"ON","OFF")</f>
        <v>ON</v>
      </c>
      <c r="G210" s="29"/>
      <c r="H210"/>
      <c r="I210"/>
    </row>
    <row r="211" spans="1:9" x14ac:dyDescent="0.25">
      <c r="A211" s="34">
        <v>45476</v>
      </c>
      <c r="B211" s="52">
        <v>7</v>
      </c>
      <c r="C211" s="52">
        <v>3</v>
      </c>
      <c r="D211" s="55">
        <v>18</v>
      </c>
      <c r="E211" s="42">
        <v>38.798099999999998</v>
      </c>
      <c r="F211" s="55" t="str">
        <f>IF(AND(RTO__3[[#This Row],[Month]]&gt;5,RTO__3[[#This Row],[Month]]&lt;10,RTO__3[[#This Row],[Day of Week]]&lt;=5,RTO__3[[#This Row],[Hour]]&gt;=15,RTO__3[[#This Row],[Hour]]&lt;=18),"ON","OFF")</f>
        <v>ON</v>
      </c>
      <c r="G211" s="29"/>
      <c r="H211"/>
      <c r="I211"/>
    </row>
    <row r="212" spans="1:9" x14ac:dyDescent="0.25">
      <c r="A212" s="34">
        <v>45476</v>
      </c>
      <c r="B212" s="52">
        <v>7</v>
      </c>
      <c r="C212" s="52">
        <v>3</v>
      </c>
      <c r="D212" s="55">
        <v>19</v>
      </c>
      <c r="E212" s="42">
        <v>44.989899999999999</v>
      </c>
      <c r="F212" s="55" t="str">
        <f>IF(AND(RTO__3[[#This Row],[Month]]&gt;5,RTO__3[[#This Row],[Month]]&lt;10,RTO__3[[#This Row],[Day of Week]]&lt;=5,RTO__3[[#This Row],[Hour]]&gt;=15,RTO__3[[#This Row],[Hour]]&lt;=18),"ON","OFF")</f>
        <v>OFF</v>
      </c>
      <c r="G212" s="29"/>
      <c r="H212"/>
      <c r="I212"/>
    </row>
    <row r="213" spans="1:9" x14ac:dyDescent="0.25">
      <c r="A213" s="34">
        <v>45476</v>
      </c>
      <c r="B213" s="52">
        <v>7</v>
      </c>
      <c r="C213" s="52">
        <v>3</v>
      </c>
      <c r="D213" s="55">
        <v>20</v>
      </c>
      <c r="E213" s="42">
        <v>72.5792</v>
      </c>
      <c r="F213" s="55" t="str">
        <f>IF(AND(RTO__3[[#This Row],[Month]]&gt;5,RTO__3[[#This Row],[Month]]&lt;10,RTO__3[[#This Row],[Day of Week]]&lt;=5,RTO__3[[#This Row],[Hour]]&gt;=15,RTO__3[[#This Row],[Hour]]&lt;=18),"ON","OFF")</f>
        <v>OFF</v>
      </c>
      <c r="G213" s="29"/>
      <c r="H213"/>
      <c r="I213"/>
    </row>
    <row r="214" spans="1:9" x14ac:dyDescent="0.25">
      <c r="A214" s="34">
        <v>45476</v>
      </c>
      <c r="B214" s="52">
        <v>7</v>
      </c>
      <c r="C214" s="52">
        <v>3</v>
      </c>
      <c r="D214" s="55">
        <v>21</v>
      </c>
      <c r="E214" s="42">
        <v>44.836500000000001</v>
      </c>
      <c r="F214" s="55" t="str">
        <f>IF(AND(RTO__3[[#This Row],[Month]]&gt;5,RTO__3[[#This Row],[Month]]&lt;10,RTO__3[[#This Row],[Day of Week]]&lt;=5,RTO__3[[#This Row],[Hour]]&gt;=15,RTO__3[[#This Row],[Hour]]&lt;=18),"ON","OFF")</f>
        <v>OFF</v>
      </c>
      <c r="G214" s="29"/>
      <c r="H214"/>
      <c r="I214"/>
    </row>
    <row r="215" spans="1:9" x14ac:dyDescent="0.25">
      <c r="A215" s="34">
        <v>45476</v>
      </c>
      <c r="B215" s="52">
        <v>7</v>
      </c>
      <c r="C215" s="52">
        <v>3</v>
      </c>
      <c r="D215" s="55">
        <v>22</v>
      </c>
      <c r="E215" s="42">
        <v>18.629300000000001</v>
      </c>
      <c r="F215" s="55" t="str">
        <f>IF(AND(RTO__3[[#This Row],[Month]]&gt;5,RTO__3[[#This Row],[Month]]&lt;10,RTO__3[[#This Row],[Day of Week]]&lt;=5,RTO__3[[#This Row],[Hour]]&gt;=15,RTO__3[[#This Row],[Hour]]&lt;=18),"ON","OFF")</f>
        <v>OFF</v>
      </c>
      <c r="G215" s="29"/>
      <c r="H215"/>
      <c r="I215"/>
    </row>
    <row r="216" spans="1:9" x14ac:dyDescent="0.25">
      <c r="A216" s="34">
        <v>45476</v>
      </c>
      <c r="B216" s="52">
        <v>7</v>
      </c>
      <c r="C216" s="52">
        <v>3</v>
      </c>
      <c r="D216" s="55">
        <v>23</v>
      </c>
      <c r="E216" s="42">
        <v>32.908900000000003</v>
      </c>
      <c r="F216" s="55" t="str">
        <f>IF(AND(RTO__3[[#This Row],[Month]]&gt;5,RTO__3[[#This Row],[Month]]&lt;10,RTO__3[[#This Row],[Day of Week]]&lt;=5,RTO__3[[#This Row],[Hour]]&gt;=15,RTO__3[[#This Row],[Hour]]&lt;=18),"ON","OFF")</f>
        <v>OFF</v>
      </c>
      <c r="G216" s="29"/>
      <c r="H216"/>
      <c r="I216"/>
    </row>
    <row r="217" spans="1:9" x14ac:dyDescent="0.25">
      <c r="A217" s="34">
        <v>45476</v>
      </c>
      <c r="B217" s="52">
        <v>7</v>
      </c>
      <c r="C217" s="52">
        <v>3</v>
      </c>
      <c r="D217" s="55">
        <v>24</v>
      </c>
      <c r="E217" s="42">
        <v>18.215299999999999</v>
      </c>
      <c r="F217" s="55" t="str">
        <f>IF(AND(RTO__3[[#This Row],[Month]]&gt;5,RTO__3[[#This Row],[Month]]&lt;10,RTO__3[[#This Row],[Day of Week]]&lt;=5,RTO__3[[#This Row],[Hour]]&gt;=15,RTO__3[[#This Row],[Hour]]&lt;=18),"ON","OFF")</f>
        <v>OFF</v>
      </c>
      <c r="G217" s="29"/>
      <c r="H217"/>
      <c r="I217"/>
    </row>
    <row r="218" spans="1:9" x14ac:dyDescent="0.25">
      <c r="A218" s="34">
        <v>45477</v>
      </c>
      <c r="B218" s="52">
        <v>7</v>
      </c>
      <c r="C218" s="52">
        <v>4</v>
      </c>
      <c r="D218" s="55">
        <v>1</v>
      </c>
      <c r="E218" s="42">
        <v>21.442599999999999</v>
      </c>
      <c r="F218" s="55" t="str">
        <f>IF(AND(RTO__3[[#This Row],[Month]]&gt;5,RTO__3[[#This Row],[Month]]&lt;10,RTO__3[[#This Row],[Day of Week]]&lt;=5,RTO__3[[#This Row],[Hour]]&gt;=15,RTO__3[[#This Row],[Hour]]&lt;=18),"ON","OFF")</f>
        <v>OFF</v>
      </c>
      <c r="G218" s="29"/>
      <c r="H218"/>
      <c r="I218"/>
    </row>
    <row r="219" spans="1:9" x14ac:dyDescent="0.25">
      <c r="A219" s="34">
        <v>45477</v>
      </c>
      <c r="B219" s="52">
        <v>7</v>
      </c>
      <c r="C219" s="52">
        <v>4</v>
      </c>
      <c r="D219" s="55">
        <v>2</v>
      </c>
      <c r="E219" s="42">
        <v>22.559799999999999</v>
      </c>
      <c r="F219" s="55" t="str">
        <f>IF(AND(RTO__3[[#This Row],[Month]]&gt;5,RTO__3[[#This Row],[Month]]&lt;10,RTO__3[[#This Row],[Day of Week]]&lt;=5,RTO__3[[#This Row],[Hour]]&gt;=15,RTO__3[[#This Row],[Hour]]&lt;=18),"ON","OFF")</f>
        <v>OFF</v>
      </c>
      <c r="G219" s="29"/>
      <c r="H219"/>
      <c r="I219"/>
    </row>
    <row r="220" spans="1:9" x14ac:dyDescent="0.25">
      <c r="A220" s="34">
        <v>45477</v>
      </c>
      <c r="B220" s="52">
        <v>7</v>
      </c>
      <c r="C220" s="52">
        <v>4</v>
      </c>
      <c r="D220" s="55">
        <v>3</v>
      </c>
      <c r="E220" s="42">
        <v>21.279</v>
      </c>
      <c r="F220" s="55" t="str">
        <f>IF(AND(RTO__3[[#This Row],[Month]]&gt;5,RTO__3[[#This Row],[Month]]&lt;10,RTO__3[[#This Row],[Day of Week]]&lt;=5,RTO__3[[#This Row],[Hour]]&gt;=15,RTO__3[[#This Row],[Hour]]&lt;=18),"ON","OFF")</f>
        <v>OFF</v>
      </c>
      <c r="G220" s="29"/>
      <c r="H220"/>
      <c r="I220"/>
    </row>
    <row r="221" spans="1:9" x14ac:dyDescent="0.25">
      <c r="A221" s="34">
        <v>45477</v>
      </c>
      <c r="B221" s="52">
        <v>7</v>
      </c>
      <c r="C221" s="52">
        <v>4</v>
      </c>
      <c r="D221" s="55">
        <v>4</v>
      </c>
      <c r="E221" s="42">
        <v>20.4483</v>
      </c>
      <c r="F221" s="55" t="str">
        <f>IF(AND(RTO__3[[#This Row],[Month]]&gt;5,RTO__3[[#This Row],[Month]]&lt;10,RTO__3[[#This Row],[Day of Week]]&lt;=5,RTO__3[[#This Row],[Hour]]&gt;=15,RTO__3[[#This Row],[Hour]]&lt;=18),"ON","OFF")</f>
        <v>OFF</v>
      </c>
      <c r="G221" s="29"/>
      <c r="H221"/>
      <c r="I221"/>
    </row>
    <row r="222" spans="1:9" x14ac:dyDescent="0.25">
      <c r="A222" s="34">
        <v>45477</v>
      </c>
      <c r="B222" s="52">
        <v>7</v>
      </c>
      <c r="C222" s="52">
        <v>4</v>
      </c>
      <c r="D222" s="55">
        <v>5</v>
      </c>
      <c r="E222" s="42">
        <v>23.9176</v>
      </c>
      <c r="F222" s="55" t="str">
        <f>IF(AND(RTO__3[[#This Row],[Month]]&gt;5,RTO__3[[#This Row],[Month]]&lt;10,RTO__3[[#This Row],[Day of Week]]&lt;=5,RTO__3[[#This Row],[Hour]]&gt;=15,RTO__3[[#This Row],[Hour]]&lt;=18),"ON","OFF")</f>
        <v>OFF</v>
      </c>
      <c r="G222" s="29"/>
      <c r="H222"/>
      <c r="I222"/>
    </row>
    <row r="223" spans="1:9" x14ac:dyDescent="0.25">
      <c r="A223" s="34">
        <v>45477</v>
      </c>
      <c r="B223" s="52">
        <v>7</v>
      </c>
      <c r="C223" s="52">
        <v>4</v>
      </c>
      <c r="D223" s="55">
        <v>6</v>
      </c>
      <c r="E223" s="42">
        <v>21.687200000000001</v>
      </c>
      <c r="F223" s="55" t="str">
        <f>IF(AND(RTO__3[[#This Row],[Month]]&gt;5,RTO__3[[#This Row],[Month]]&lt;10,RTO__3[[#This Row],[Day of Week]]&lt;=5,RTO__3[[#This Row],[Hour]]&gt;=15,RTO__3[[#This Row],[Hour]]&lt;=18),"ON","OFF")</f>
        <v>OFF</v>
      </c>
      <c r="G223" s="29"/>
      <c r="H223"/>
      <c r="I223"/>
    </row>
    <row r="224" spans="1:9" x14ac:dyDescent="0.25">
      <c r="A224" s="34">
        <v>45477</v>
      </c>
      <c r="B224" s="52">
        <v>7</v>
      </c>
      <c r="C224" s="52">
        <v>4</v>
      </c>
      <c r="D224" s="55">
        <v>7</v>
      </c>
      <c r="E224" s="42">
        <v>6.9501999999999997</v>
      </c>
      <c r="F224" s="55" t="str">
        <f>IF(AND(RTO__3[[#This Row],[Month]]&gt;5,RTO__3[[#This Row],[Month]]&lt;10,RTO__3[[#This Row],[Day of Week]]&lt;=5,RTO__3[[#This Row],[Hour]]&gt;=15,RTO__3[[#This Row],[Hour]]&lt;=18),"ON","OFF")</f>
        <v>OFF</v>
      </c>
      <c r="G224" s="29"/>
      <c r="H224"/>
      <c r="I224"/>
    </row>
    <row r="225" spans="1:9" x14ac:dyDescent="0.25">
      <c r="A225" s="34">
        <v>45477</v>
      </c>
      <c r="B225" s="52">
        <v>7</v>
      </c>
      <c r="C225" s="52">
        <v>4</v>
      </c>
      <c r="D225" s="55">
        <v>8</v>
      </c>
      <c r="E225" s="42">
        <v>12.677199999999999</v>
      </c>
      <c r="F225" s="55" t="str">
        <f>IF(AND(RTO__3[[#This Row],[Month]]&gt;5,RTO__3[[#This Row],[Month]]&lt;10,RTO__3[[#This Row],[Day of Week]]&lt;=5,RTO__3[[#This Row],[Hour]]&gt;=15,RTO__3[[#This Row],[Hour]]&lt;=18),"ON","OFF")</f>
        <v>OFF</v>
      </c>
      <c r="G225" s="29"/>
      <c r="H225"/>
      <c r="I225"/>
    </row>
    <row r="226" spans="1:9" x14ac:dyDescent="0.25">
      <c r="A226" s="34">
        <v>45477</v>
      </c>
      <c r="B226" s="52">
        <v>7</v>
      </c>
      <c r="C226" s="52">
        <v>4</v>
      </c>
      <c r="D226" s="55">
        <v>9</v>
      </c>
      <c r="E226" s="42">
        <v>9.1746999999999996</v>
      </c>
      <c r="F226" s="55" t="str">
        <f>IF(AND(RTO__3[[#This Row],[Month]]&gt;5,RTO__3[[#This Row],[Month]]&lt;10,RTO__3[[#This Row],[Day of Week]]&lt;=5,RTO__3[[#This Row],[Hour]]&gt;=15,RTO__3[[#This Row],[Hour]]&lt;=18),"ON","OFF")</f>
        <v>OFF</v>
      </c>
      <c r="G226" s="29"/>
      <c r="H226"/>
      <c r="I226"/>
    </row>
    <row r="227" spans="1:9" x14ac:dyDescent="0.25">
      <c r="A227" s="34">
        <v>45477</v>
      </c>
      <c r="B227" s="52">
        <v>7</v>
      </c>
      <c r="C227" s="52">
        <v>4</v>
      </c>
      <c r="D227" s="55">
        <v>10</v>
      </c>
      <c r="E227" s="42">
        <v>10.320499999999999</v>
      </c>
      <c r="F227" s="55" t="str">
        <f>IF(AND(RTO__3[[#This Row],[Month]]&gt;5,RTO__3[[#This Row],[Month]]&lt;10,RTO__3[[#This Row],[Day of Week]]&lt;=5,RTO__3[[#This Row],[Hour]]&gt;=15,RTO__3[[#This Row],[Hour]]&lt;=18),"ON","OFF")</f>
        <v>OFF</v>
      </c>
      <c r="G227" s="29"/>
      <c r="H227"/>
      <c r="I227"/>
    </row>
    <row r="228" spans="1:9" x14ac:dyDescent="0.25">
      <c r="A228" s="34">
        <v>45477</v>
      </c>
      <c r="B228" s="52">
        <v>7</v>
      </c>
      <c r="C228" s="52">
        <v>4</v>
      </c>
      <c r="D228" s="55">
        <v>11</v>
      </c>
      <c r="E228" s="42">
        <v>13.156599999999999</v>
      </c>
      <c r="F228" s="55" t="str">
        <f>IF(AND(RTO__3[[#This Row],[Month]]&gt;5,RTO__3[[#This Row],[Month]]&lt;10,RTO__3[[#This Row],[Day of Week]]&lt;=5,RTO__3[[#This Row],[Hour]]&gt;=15,RTO__3[[#This Row],[Hour]]&lt;=18),"ON","OFF")</f>
        <v>OFF</v>
      </c>
      <c r="G228" s="29"/>
      <c r="H228"/>
      <c r="I228"/>
    </row>
    <row r="229" spans="1:9" x14ac:dyDescent="0.25">
      <c r="A229" s="34">
        <v>45477</v>
      </c>
      <c r="B229" s="52">
        <v>7</v>
      </c>
      <c r="C229" s="52">
        <v>4</v>
      </c>
      <c r="D229" s="55">
        <v>12</v>
      </c>
      <c r="E229" s="42">
        <v>55.784399999999998</v>
      </c>
      <c r="F229" s="55" t="str">
        <f>IF(AND(RTO__3[[#This Row],[Month]]&gt;5,RTO__3[[#This Row],[Month]]&lt;10,RTO__3[[#This Row],[Day of Week]]&lt;=5,RTO__3[[#This Row],[Hour]]&gt;=15,RTO__3[[#This Row],[Hour]]&lt;=18),"ON","OFF")</f>
        <v>OFF</v>
      </c>
      <c r="G229" s="29"/>
      <c r="H229"/>
      <c r="I229"/>
    </row>
    <row r="230" spans="1:9" x14ac:dyDescent="0.25">
      <c r="A230" s="34">
        <v>45477</v>
      </c>
      <c r="B230" s="52">
        <v>7</v>
      </c>
      <c r="C230" s="52">
        <v>4</v>
      </c>
      <c r="D230" s="55">
        <v>13</v>
      </c>
      <c r="E230" s="42">
        <v>23.682400000000001</v>
      </c>
      <c r="F230" s="55" t="str">
        <f>IF(AND(RTO__3[[#This Row],[Month]]&gt;5,RTO__3[[#This Row],[Month]]&lt;10,RTO__3[[#This Row],[Day of Week]]&lt;=5,RTO__3[[#This Row],[Hour]]&gt;=15,RTO__3[[#This Row],[Hour]]&lt;=18),"ON","OFF")</f>
        <v>OFF</v>
      </c>
      <c r="G230" s="29"/>
      <c r="H230"/>
      <c r="I230"/>
    </row>
    <row r="231" spans="1:9" x14ac:dyDescent="0.25">
      <c r="A231" s="34">
        <v>45477</v>
      </c>
      <c r="B231" s="52">
        <v>7</v>
      </c>
      <c r="C231" s="52">
        <v>4</v>
      </c>
      <c r="D231" s="55">
        <v>14</v>
      </c>
      <c r="E231" s="42">
        <v>24.957999999999998</v>
      </c>
      <c r="F231" s="55" t="str">
        <f>IF(AND(RTO__3[[#This Row],[Month]]&gt;5,RTO__3[[#This Row],[Month]]&lt;10,RTO__3[[#This Row],[Day of Week]]&lt;=5,RTO__3[[#This Row],[Hour]]&gt;=15,RTO__3[[#This Row],[Hour]]&lt;=18),"ON","OFF")</f>
        <v>OFF</v>
      </c>
      <c r="G231" s="29"/>
      <c r="H231"/>
      <c r="I231"/>
    </row>
    <row r="232" spans="1:9" x14ac:dyDescent="0.25">
      <c r="A232" s="34">
        <v>45477</v>
      </c>
      <c r="B232" s="52">
        <v>7</v>
      </c>
      <c r="C232" s="52">
        <v>4</v>
      </c>
      <c r="D232" s="55">
        <v>15</v>
      </c>
      <c r="E232" s="42">
        <v>26.9053</v>
      </c>
      <c r="F232" s="55" t="str">
        <f>IF(AND(RTO__3[[#This Row],[Month]]&gt;5,RTO__3[[#This Row],[Month]]&lt;10,RTO__3[[#This Row],[Day of Week]]&lt;=5,RTO__3[[#This Row],[Hour]]&gt;=15,RTO__3[[#This Row],[Hour]]&lt;=18),"ON","OFF")</f>
        <v>ON</v>
      </c>
      <c r="G232" s="29"/>
      <c r="H232"/>
      <c r="I232"/>
    </row>
    <row r="233" spans="1:9" x14ac:dyDescent="0.25">
      <c r="A233" s="34">
        <v>45477</v>
      </c>
      <c r="B233" s="52">
        <v>7</v>
      </c>
      <c r="C233" s="52">
        <v>4</v>
      </c>
      <c r="D233" s="55">
        <v>16</v>
      </c>
      <c r="E233" s="42">
        <v>30.289000000000001</v>
      </c>
      <c r="F233" s="55" t="str">
        <f>IF(AND(RTO__3[[#This Row],[Month]]&gt;5,RTO__3[[#This Row],[Month]]&lt;10,RTO__3[[#This Row],[Day of Week]]&lt;=5,RTO__3[[#This Row],[Hour]]&gt;=15,RTO__3[[#This Row],[Hour]]&lt;=18),"ON","OFF")</f>
        <v>ON</v>
      </c>
      <c r="G233" s="29"/>
      <c r="H233"/>
      <c r="I233"/>
    </row>
    <row r="234" spans="1:9" x14ac:dyDescent="0.25">
      <c r="A234" s="34">
        <v>45477</v>
      </c>
      <c r="B234" s="52">
        <v>7</v>
      </c>
      <c r="C234" s="52">
        <v>4</v>
      </c>
      <c r="D234" s="55">
        <v>17</v>
      </c>
      <c r="E234" s="42">
        <v>20.331800000000001</v>
      </c>
      <c r="F234" s="55" t="str">
        <f>IF(AND(RTO__3[[#This Row],[Month]]&gt;5,RTO__3[[#This Row],[Month]]&lt;10,RTO__3[[#This Row],[Day of Week]]&lt;=5,RTO__3[[#This Row],[Hour]]&gt;=15,RTO__3[[#This Row],[Hour]]&lt;=18),"ON","OFF")</f>
        <v>ON</v>
      </c>
      <c r="G234" s="29"/>
      <c r="H234"/>
      <c r="I234"/>
    </row>
    <row r="235" spans="1:9" x14ac:dyDescent="0.25">
      <c r="A235" s="34">
        <v>45477</v>
      </c>
      <c r="B235" s="52">
        <v>7</v>
      </c>
      <c r="C235" s="52">
        <v>4</v>
      </c>
      <c r="D235" s="55">
        <v>18</v>
      </c>
      <c r="E235" s="42">
        <v>19.3431</v>
      </c>
      <c r="F235" s="55" t="str">
        <f>IF(AND(RTO__3[[#This Row],[Month]]&gt;5,RTO__3[[#This Row],[Month]]&lt;10,RTO__3[[#This Row],[Day of Week]]&lt;=5,RTO__3[[#This Row],[Hour]]&gt;=15,RTO__3[[#This Row],[Hour]]&lt;=18),"ON","OFF")</f>
        <v>ON</v>
      </c>
      <c r="G235" s="29"/>
      <c r="H235"/>
      <c r="I235"/>
    </row>
    <row r="236" spans="1:9" x14ac:dyDescent="0.25">
      <c r="A236" s="34">
        <v>45477</v>
      </c>
      <c r="B236" s="52">
        <v>7</v>
      </c>
      <c r="C236" s="52">
        <v>4</v>
      </c>
      <c r="D236" s="55">
        <v>19</v>
      </c>
      <c r="E236" s="42">
        <v>37.255200000000002</v>
      </c>
      <c r="F236" s="55" t="str">
        <f>IF(AND(RTO__3[[#This Row],[Month]]&gt;5,RTO__3[[#This Row],[Month]]&lt;10,RTO__3[[#This Row],[Day of Week]]&lt;=5,RTO__3[[#This Row],[Hour]]&gt;=15,RTO__3[[#This Row],[Hour]]&lt;=18),"ON","OFF")</f>
        <v>OFF</v>
      </c>
      <c r="G236" s="29"/>
      <c r="H236"/>
      <c r="I236"/>
    </row>
    <row r="237" spans="1:9" x14ac:dyDescent="0.25">
      <c r="A237" s="34">
        <v>45477</v>
      </c>
      <c r="B237" s="52">
        <v>7</v>
      </c>
      <c r="C237" s="52">
        <v>4</v>
      </c>
      <c r="D237" s="55">
        <v>20</v>
      </c>
      <c r="E237" s="42">
        <v>39.145600000000002</v>
      </c>
      <c r="F237" s="55" t="str">
        <f>IF(AND(RTO__3[[#This Row],[Month]]&gt;5,RTO__3[[#This Row],[Month]]&lt;10,RTO__3[[#This Row],[Day of Week]]&lt;=5,RTO__3[[#This Row],[Hour]]&gt;=15,RTO__3[[#This Row],[Hour]]&lt;=18),"ON","OFF")</f>
        <v>OFF</v>
      </c>
      <c r="G237" s="29"/>
      <c r="H237"/>
      <c r="I237"/>
    </row>
    <row r="238" spans="1:9" x14ac:dyDescent="0.25">
      <c r="A238" s="34">
        <v>45477</v>
      </c>
      <c r="B238" s="52">
        <v>7</v>
      </c>
      <c r="C238" s="52">
        <v>4</v>
      </c>
      <c r="D238" s="55">
        <v>21</v>
      </c>
      <c r="E238" s="42">
        <v>34.880000000000003</v>
      </c>
      <c r="F238" s="55" t="str">
        <f>IF(AND(RTO__3[[#This Row],[Month]]&gt;5,RTO__3[[#This Row],[Month]]&lt;10,RTO__3[[#This Row],[Day of Week]]&lt;=5,RTO__3[[#This Row],[Hour]]&gt;=15,RTO__3[[#This Row],[Hour]]&lt;=18),"ON","OFF")</f>
        <v>OFF</v>
      </c>
      <c r="G238" s="29"/>
      <c r="H238"/>
      <c r="I238"/>
    </row>
    <row r="239" spans="1:9" x14ac:dyDescent="0.25">
      <c r="A239" s="34">
        <v>45477</v>
      </c>
      <c r="B239" s="52">
        <v>7</v>
      </c>
      <c r="C239" s="52">
        <v>4</v>
      </c>
      <c r="D239" s="55">
        <v>22</v>
      </c>
      <c r="E239" s="42">
        <v>25.639099999999999</v>
      </c>
      <c r="F239" s="55" t="str">
        <f>IF(AND(RTO__3[[#This Row],[Month]]&gt;5,RTO__3[[#This Row],[Month]]&lt;10,RTO__3[[#This Row],[Day of Week]]&lt;=5,RTO__3[[#This Row],[Hour]]&gt;=15,RTO__3[[#This Row],[Hour]]&lt;=18),"ON","OFF")</f>
        <v>OFF</v>
      </c>
      <c r="G239" s="29"/>
      <c r="H239"/>
      <c r="I239"/>
    </row>
    <row r="240" spans="1:9" x14ac:dyDescent="0.25">
      <c r="A240" s="34">
        <v>45477</v>
      </c>
      <c r="B240" s="52">
        <v>7</v>
      </c>
      <c r="C240" s="52">
        <v>4</v>
      </c>
      <c r="D240" s="55">
        <v>23</v>
      </c>
      <c r="E240" s="42">
        <v>32.1539</v>
      </c>
      <c r="F240" s="55" t="str">
        <f>IF(AND(RTO__3[[#This Row],[Month]]&gt;5,RTO__3[[#This Row],[Month]]&lt;10,RTO__3[[#This Row],[Day of Week]]&lt;=5,RTO__3[[#This Row],[Hour]]&gt;=15,RTO__3[[#This Row],[Hour]]&lt;=18),"ON","OFF")</f>
        <v>OFF</v>
      </c>
      <c r="G240" s="29"/>
      <c r="H240"/>
      <c r="I240"/>
    </row>
    <row r="241" spans="1:9" x14ac:dyDescent="0.25">
      <c r="A241" s="34">
        <v>45477</v>
      </c>
      <c r="B241" s="52">
        <v>7</v>
      </c>
      <c r="C241" s="52">
        <v>4</v>
      </c>
      <c r="D241" s="55">
        <v>24</v>
      </c>
      <c r="E241" s="42">
        <v>29.696899999999999</v>
      </c>
      <c r="F241" s="55" t="str">
        <f>IF(AND(RTO__3[[#This Row],[Month]]&gt;5,RTO__3[[#This Row],[Month]]&lt;10,RTO__3[[#This Row],[Day of Week]]&lt;=5,RTO__3[[#This Row],[Hour]]&gt;=15,RTO__3[[#This Row],[Hour]]&lt;=18),"ON","OFF")</f>
        <v>OFF</v>
      </c>
      <c r="G241" s="29"/>
      <c r="H241"/>
      <c r="I241"/>
    </row>
    <row r="242" spans="1:9" x14ac:dyDescent="0.25">
      <c r="A242" s="34">
        <v>45478</v>
      </c>
      <c r="B242" s="52">
        <v>7</v>
      </c>
      <c r="C242" s="52">
        <v>5</v>
      </c>
      <c r="D242" s="55">
        <v>1</v>
      </c>
      <c r="E242" s="42">
        <v>23.083400000000001</v>
      </c>
      <c r="F242" s="55" t="str">
        <f>IF(AND(RTO__3[[#This Row],[Month]]&gt;5,RTO__3[[#This Row],[Month]]&lt;10,RTO__3[[#This Row],[Day of Week]]&lt;=5,RTO__3[[#This Row],[Hour]]&gt;=15,RTO__3[[#This Row],[Hour]]&lt;=18),"ON","OFF")</f>
        <v>OFF</v>
      </c>
      <c r="G242" s="29"/>
      <c r="H242"/>
      <c r="I242"/>
    </row>
    <row r="243" spans="1:9" x14ac:dyDescent="0.25">
      <c r="A243" s="34">
        <v>45478</v>
      </c>
      <c r="B243" s="52">
        <v>7</v>
      </c>
      <c r="C243" s="52">
        <v>5</v>
      </c>
      <c r="D243" s="55">
        <v>2</v>
      </c>
      <c r="E243" s="42">
        <v>23.1723</v>
      </c>
      <c r="F243" s="55" t="str">
        <f>IF(AND(RTO__3[[#This Row],[Month]]&gt;5,RTO__3[[#This Row],[Month]]&lt;10,RTO__3[[#This Row],[Day of Week]]&lt;=5,RTO__3[[#This Row],[Hour]]&gt;=15,RTO__3[[#This Row],[Hour]]&lt;=18),"ON","OFF")</f>
        <v>OFF</v>
      </c>
      <c r="G243" s="29"/>
      <c r="H243"/>
      <c r="I243"/>
    </row>
    <row r="244" spans="1:9" x14ac:dyDescent="0.25">
      <c r="A244" s="34">
        <v>45478</v>
      </c>
      <c r="B244" s="52">
        <v>7</v>
      </c>
      <c r="C244" s="52">
        <v>5</v>
      </c>
      <c r="D244" s="55">
        <v>3</v>
      </c>
      <c r="E244" s="42">
        <v>20.013500000000001</v>
      </c>
      <c r="F244" s="55" t="str">
        <f>IF(AND(RTO__3[[#This Row],[Month]]&gt;5,RTO__3[[#This Row],[Month]]&lt;10,RTO__3[[#This Row],[Day of Week]]&lt;=5,RTO__3[[#This Row],[Hour]]&gt;=15,RTO__3[[#This Row],[Hour]]&lt;=18),"ON","OFF")</f>
        <v>OFF</v>
      </c>
      <c r="G244" s="29"/>
      <c r="H244"/>
      <c r="I244"/>
    </row>
    <row r="245" spans="1:9" x14ac:dyDescent="0.25">
      <c r="A245" s="34">
        <v>45478</v>
      </c>
      <c r="B245" s="52">
        <v>7</v>
      </c>
      <c r="C245" s="52">
        <v>5</v>
      </c>
      <c r="D245" s="55">
        <v>4</v>
      </c>
      <c r="E245" s="42">
        <v>19.0672</v>
      </c>
      <c r="F245" s="55" t="str">
        <f>IF(AND(RTO__3[[#This Row],[Month]]&gt;5,RTO__3[[#This Row],[Month]]&lt;10,RTO__3[[#This Row],[Day of Week]]&lt;=5,RTO__3[[#This Row],[Hour]]&gt;=15,RTO__3[[#This Row],[Hour]]&lt;=18),"ON","OFF")</f>
        <v>OFF</v>
      </c>
      <c r="G245" s="29"/>
      <c r="H245"/>
      <c r="I245"/>
    </row>
    <row r="246" spans="1:9" x14ac:dyDescent="0.25">
      <c r="A246" s="34">
        <v>45478</v>
      </c>
      <c r="B246" s="52">
        <v>7</v>
      </c>
      <c r="C246" s="52">
        <v>5</v>
      </c>
      <c r="D246" s="55">
        <v>5</v>
      </c>
      <c r="E246" s="42">
        <v>25.094000000000001</v>
      </c>
      <c r="F246" s="55" t="str">
        <f>IF(AND(RTO__3[[#This Row],[Month]]&gt;5,RTO__3[[#This Row],[Month]]&lt;10,RTO__3[[#This Row],[Day of Week]]&lt;=5,RTO__3[[#This Row],[Hour]]&gt;=15,RTO__3[[#This Row],[Hour]]&lt;=18),"ON","OFF")</f>
        <v>OFF</v>
      </c>
      <c r="G246" s="29"/>
      <c r="H246"/>
      <c r="I246"/>
    </row>
    <row r="247" spans="1:9" x14ac:dyDescent="0.25">
      <c r="A247" s="34">
        <v>45478</v>
      </c>
      <c r="B247" s="52">
        <v>7</v>
      </c>
      <c r="C247" s="52">
        <v>5</v>
      </c>
      <c r="D247" s="55">
        <v>6</v>
      </c>
      <c r="E247" s="42">
        <v>8.4086999999999996</v>
      </c>
      <c r="F247" s="55" t="str">
        <f>IF(AND(RTO__3[[#This Row],[Month]]&gt;5,RTO__3[[#This Row],[Month]]&lt;10,RTO__3[[#This Row],[Day of Week]]&lt;=5,RTO__3[[#This Row],[Hour]]&gt;=15,RTO__3[[#This Row],[Hour]]&lt;=18),"ON","OFF")</f>
        <v>OFF</v>
      </c>
      <c r="G247" s="29"/>
      <c r="H247"/>
      <c r="I247"/>
    </row>
    <row r="248" spans="1:9" x14ac:dyDescent="0.25">
      <c r="A248" s="34">
        <v>45478</v>
      </c>
      <c r="B248" s="52">
        <v>7</v>
      </c>
      <c r="C248" s="52">
        <v>5</v>
      </c>
      <c r="D248" s="55">
        <v>7</v>
      </c>
      <c r="E248" s="42">
        <v>6.0936000000000003</v>
      </c>
      <c r="F248" s="55" t="str">
        <f>IF(AND(RTO__3[[#This Row],[Month]]&gt;5,RTO__3[[#This Row],[Month]]&lt;10,RTO__3[[#This Row],[Day of Week]]&lt;=5,RTO__3[[#This Row],[Hour]]&gt;=15,RTO__3[[#This Row],[Hour]]&lt;=18),"ON","OFF")</f>
        <v>OFF</v>
      </c>
      <c r="G248" s="29"/>
      <c r="H248"/>
      <c r="I248"/>
    </row>
    <row r="249" spans="1:9" x14ac:dyDescent="0.25">
      <c r="A249" s="34">
        <v>45478</v>
      </c>
      <c r="B249" s="52">
        <v>7</v>
      </c>
      <c r="C249" s="52">
        <v>5</v>
      </c>
      <c r="D249" s="55">
        <v>8</v>
      </c>
      <c r="E249" s="42">
        <v>6.5523999999999996</v>
      </c>
      <c r="F249" s="55" t="str">
        <f>IF(AND(RTO__3[[#This Row],[Month]]&gt;5,RTO__3[[#This Row],[Month]]&lt;10,RTO__3[[#This Row],[Day of Week]]&lt;=5,RTO__3[[#This Row],[Hour]]&gt;=15,RTO__3[[#This Row],[Hour]]&lt;=18),"ON","OFF")</f>
        <v>OFF</v>
      </c>
      <c r="G249" s="29"/>
      <c r="H249"/>
      <c r="I249"/>
    </row>
    <row r="250" spans="1:9" x14ac:dyDescent="0.25">
      <c r="A250" s="34">
        <v>45478</v>
      </c>
      <c r="B250" s="52">
        <v>7</v>
      </c>
      <c r="C250" s="52">
        <v>5</v>
      </c>
      <c r="D250" s="55">
        <v>9</v>
      </c>
      <c r="E250" s="42">
        <v>9.1437000000000008</v>
      </c>
      <c r="F250" s="55" t="str">
        <f>IF(AND(RTO__3[[#This Row],[Month]]&gt;5,RTO__3[[#This Row],[Month]]&lt;10,RTO__3[[#This Row],[Day of Week]]&lt;=5,RTO__3[[#This Row],[Hour]]&gt;=15,RTO__3[[#This Row],[Hour]]&lt;=18),"ON","OFF")</f>
        <v>OFF</v>
      </c>
      <c r="G250" s="29"/>
      <c r="H250"/>
      <c r="I250"/>
    </row>
    <row r="251" spans="1:9" x14ac:dyDescent="0.25">
      <c r="A251" s="34">
        <v>45478</v>
      </c>
      <c r="B251" s="52">
        <v>7</v>
      </c>
      <c r="C251" s="52">
        <v>5</v>
      </c>
      <c r="D251" s="55">
        <v>10</v>
      </c>
      <c r="E251" s="42">
        <v>10.250500000000001</v>
      </c>
      <c r="F251" s="55" t="str">
        <f>IF(AND(RTO__3[[#This Row],[Month]]&gt;5,RTO__3[[#This Row],[Month]]&lt;10,RTO__3[[#This Row],[Day of Week]]&lt;=5,RTO__3[[#This Row],[Hour]]&gt;=15,RTO__3[[#This Row],[Hour]]&lt;=18),"ON","OFF")</f>
        <v>OFF</v>
      </c>
      <c r="G251" s="29"/>
      <c r="H251"/>
      <c r="I251"/>
    </row>
    <row r="252" spans="1:9" x14ac:dyDescent="0.25">
      <c r="A252" s="34">
        <v>45478</v>
      </c>
      <c r="B252" s="52">
        <v>7</v>
      </c>
      <c r="C252" s="52">
        <v>5</v>
      </c>
      <c r="D252" s="55">
        <v>11</v>
      </c>
      <c r="E252" s="42">
        <v>13.145899999999999</v>
      </c>
      <c r="F252" s="55" t="str">
        <f>IF(AND(RTO__3[[#This Row],[Month]]&gt;5,RTO__3[[#This Row],[Month]]&lt;10,RTO__3[[#This Row],[Day of Week]]&lt;=5,RTO__3[[#This Row],[Hour]]&gt;=15,RTO__3[[#This Row],[Hour]]&lt;=18),"ON","OFF")</f>
        <v>OFF</v>
      </c>
      <c r="G252" s="29"/>
      <c r="H252"/>
      <c r="I252"/>
    </row>
    <row r="253" spans="1:9" x14ac:dyDescent="0.25">
      <c r="A253" s="34">
        <v>45478</v>
      </c>
      <c r="B253" s="52">
        <v>7</v>
      </c>
      <c r="C253" s="52">
        <v>5</v>
      </c>
      <c r="D253" s="55">
        <v>12</v>
      </c>
      <c r="E253" s="42">
        <v>19.3948</v>
      </c>
      <c r="F253" s="55" t="str">
        <f>IF(AND(RTO__3[[#This Row],[Month]]&gt;5,RTO__3[[#This Row],[Month]]&lt;10,RTO__3[[#This Row],[Day of Week]]&lt;=5,RTO__3[[#This Row],[Hour]]&gt;=15,RTO__3[[#This Row],[Hour]]&lt;=18),"ON","OFF")</f>
        <v>OFF</v>
      </c>
      <c r="G253" s="29"/>
      <c r="H253"/>
      <c r="I253"/>
    </row>
    <row r="254" spans="1:9" x14ac:dyDescent="0.25">
      <c r="A254" s="34">
        <v>45478</v>
      </c>
      <c r="B254" s="52">
        <v>7</v>
      </c>
      <c r="C254" s="52">
        <v>5</v>
      </c>
      <c r="D254" s="55">
        <v>13</v>
      </c>
      <c r="E254" s="42">
        <v>20.2913</v>
      </c>
      <c r="F254" s="55" t="str">
        <f>IF(AND(RTO__3[[#This Row],[Month]]&gt;5,RTO__3[[#This Row],[Month]]&lt;10,RTO__3[[#This Row],[Day of Week]]&lt;=5,RTO__3[[#This Row],[Hour]]&gt;=15,RTO__3[[#This Row],[Hour]]&lt;=18),"ON","OFF")</f>
        <v>OFF</v>
      </c>
      <c r="G254" s="29"/>
      <c r="H254"/>
      <c r="I254"/>
    </row>
    <row r="255" spans="1:9" x14ac:dyDescent="0.25">
      <c r="A255" s="34">
        <v>45478</v>
      </c>
      <c r="B255" s="52">
        <v>7</v>
      </c>
      <c r="C255" s="52">
        <v>5</v>
      </c>
      <c r="D255" s="55">
        <v>14</v>
      </c>
      <c r="E255" s="42">
        <v>28.218399999999999</v>
      </c>
      <c r="F255" s="55" t="str">
        <f>IF(AND(RTO__3[[#This Row],[Month]]&gt;5,RTO__3[[#This Row],[Month]]&lt;10,RTO__3[[#This Row],[Day of Week]]&lt;=5,RTO__3[[#This Row],[Hour]]&gt;=15,RTO__3[[#This Row],[Hour]]&lt;=18),"ON","OFF")</f>
        <v>OFF</v>
      </c>
      <c r="G255" s="29"/>
      <c r="H255"/>
      <c r="I255"/>
    </row>
    <row r="256" spans="1:9" x14ac:dyDescent="0.25">
      <c r="A256" s="34">
        <v>45478</v>
      </c>
      <c r="B256" s="52">
        <v>7</v>
      </c>
      <c r="C256" s="52">
        <v>5</v>
      </c>
      <c r="D256" s="55">
        <v>15</v>
      </c>
      <c r="E256" s="42">
        <v>33.436199999999999</v>
      </c>
      <c r="F256" s="55" t="str">
        <f>IF(AND(RTO__3[[#This Row],[Month]]&gt;5,RTO__3[[#This Row],[Month]]&lt;10,RTO__3[[#This Row],[Day of Week]]&lt;=5,RTO__3[[#This Row],[Hour]]&gt;=15,RTO__3[[#This Row],[Hour]]&lt;=18),"ON","OFF")</f>
        <v>ON</v>
      </c>
      <c r="G256" s="29"/>
      <c r="H256"/>
      <c r="I256"/>
    </row>
    <row r="257" spans="1:9" x14ac:dyDescent="0.25">
      <c r="A257" s="34">
        <v>45478</v>
      </c>
      <c r="B257" s="52">
        <v>7</v>
      </c>
      <c r="C257" s="52">
        <v>5</v>
      </c>
      <c r="D257" s="55">
        <v>16</v>
      </c>
      <c r="E257" s="42">
        <v>34.555199999999999</v>
      </c>
      <c r="F257" s="55" t="str">
        <f>IF(AND(RTO__3[[#This Row],[Month]]&gt;5,RTO__3[[#This Row],[Month]]&lt;10,RTO__3[[#This Row],[Day of Week]]&lt;=5,RTO__3[[#This Row],[Hour]]&gt;=15,RTO__3[[#This Row],[Hour]]&lt;=18),"ON","OFF")</f>
        <v>ON</v>
      </c>
      <c r="G257" s="29"/>
      <c r="H257"/>
      <c r="I257"/>
    </row>
    <row r="258" spans="1:9" x14ac:dyDescent="0.25">
      <c r="A258" s="34">
        <v>45478</v>
      </c>
      <c r="B258" s="52">
        <v>7</v>
      </c>
      <c r="C258" s="52">
        <v>5</v>
      </c>
      <c r="D258" s="55">
        <v>17</v>
      </c>
      <c r="E258" s="42">
        <v>21.816400000000002</v>
      </c>
      <c r="F258" s="55" t="str">
        <f>IF(AND(RTO__3[[#This Row],[Month]]&gt;5,RTO__3[[#This Row],[Month]]&lt;10,RTO__3[[#This Row],[Day of Week]]&lt;=5,RTO__3[[#This Row],[Hour]]&gt;=15,RTO__3[[#This Row],[Hour]]&lt;=18),"ON","OFF")</f>
        <v>ON</v>
      </c>
      <c r="G258" s="29"/>
      <c r="H258"/>
      <c r="I258"/>
    </row>
    <row r="259" spans="1:9" x14ac:dyDescent="0.25">
      <c r="A259" s="34">
        <v>45478</v>
      </c>
      <c r="B259" s="52">
        <v>7</v>
      </c>
      <c r="C259" s="52">
        <v>5</v>
      </c>
      <c r="D259" s="55">
        <v>18</v>
      </c>
      <c r="E259" s="42">
        <v>8.5587999999999997</v>
      </c>
      <c r="F259" s="55" t="str">
        <f>IF(AND(RTO__3[[#This Row],[Month]]&gt;5,RTO__3[[#This Row],[Month]]&lt;10,RTO__3[[#This Row],[Day of Week]]&lt;=5,RTO__3[[#This Row],[Hour]]&gt;=15,RTO__3[[#This Row],[Hour]]&lt;=18),"ON","OFF")</f>
        <v>ON</v>
      </c>
      <c r="G259" s="29"/>
      <c r="H259"/>
      <c r="I259"/>
    </row>
    <row r="260" spans="1:9" x14ac:dyDescent="0.25">
      <c r="A260" s="34">
        <v>45478</v>
      </c>
      <c r="B260" s="52">
        <v>7</v>
      </c>
      <c r="C260" s="52">
        <v>5</v>
      </c>
      <c r="D260" s="55">
        <v>19</v>
      </c>
      <c r="E260" s="42">
        <v>8.8855000000000004</v>
      </c>
      <c r="F260" s="55" t="str">
        <f>IF(AND(RTO__3[[#This Row],[Month]]&gt;5,RTO__3[[#This Row],[Month]]&lt;10,RTO__3[[#This Row],[Day of Week]]&lt;=5,RTO__3[[#This Row],[Hour]]&gt;=15,RTO__3[[#This Row],[Hour]]&lt;=18),"ON","OFF")</f>
        <v>OFF</v>
      </c>
      <c r="G260" s="29"/>
      <c r="H260"/>
      <c r="I260"/>
    </row>
    <row r="261" spans="1:9" x14ac:dyDescent="0.25">
      <c r="A261" s="34">
        <v>45478</v>
      </c>
      <c r="B261" s="52">
        <v>7</v>
      </c>
      <c r="C261" s="52">
        <v>5</v>
      </c>
      <c r="D261" s="55">
        <v>20</v>
      </c>
      <c r="E261" s="42">
        <v>82.606899999999996</v>
      </c>
      <c r="F261" s="55" t="str">
        <f>IF(AND(RTO__3[[#This Row],[Month]]&gt;5,RTO__3[[#This Row],[Month]]&lt;10,RTO__3[[#This Row],[Day of Week]]&lt;=5,RTO__3[[#This Row],[Hour]]&gt;=15,RTO__3[[#This Row],[Hour]]&lt;=18),"ON","OFF")</f>
        <v>OFF</v>
      </c>
      <c r="G261" s="29"/>
      <c r="H261"/>
      <c r="I261"/>
    </row>
    <row r="262" spans="1:9" x14ac:dyDescent="0.25">
      <c r="A262" s="34">
        <v>45478</v>
      </c>
      <c r="B262" s="52">
        <v>7</v>
      </c>
      <c r="C262" s="52">
        <v>5</v>
      </c>
      <c r="D262" s="55">
        <v>21</v>
      </c>
      <c r="E262" s="42">
        <v>26.574100000000001</v>
      </c>
      <c r="F262" s="55" t="str">
        <f>IF(AND(RTO__3[[#This Row],[Month]]&gt;5,RTO__3[[#This Row],[Month]]&lt;10,RTO__3[[#This Row],[Day of Week]]&lt;=5,RTO__3[[#This Row],[Hour]]&gt;=15,RTO__3[[#This Row],[Hour]]&lt;=18),"ON","OFF")</f>
        <v>OFF</v>
      </c>
      <c r="G262" s="29"/>
      <c r="H262"/>
      <c r="I262"/>
    </row>
    <row r="263" spans="1:9" x14ac:dyDescent="0.25">
      <c r="A263" s="34">
        <v>45478</v>
      </c>
      <c r="B263" s="52">
        <v>7</v>
      </c>
      <c r="C263" s="52">
        <v>5</v>
      </c>
      <c r="D263" s="55">
        <v>22</v>
      </c>
      <c r="E263" s="42">
        <v>23.720600000000001</v>
      </c>
      <c r="F263" s="55" t="str">
        <f>IF(AND(RTO__3[[#This Row],[Month]]&gt;5,RTO__3[[#This Row],[Month]]&lt;10,RTO__3[[#This Row],[Day of Week]]&lt;=5,RTO__3[[#This Row],[Hour]]&gt;=15,RTO__3[[#This Row],[Hour]]&lt;=18),"ON","OFF")</f>
        <v>OFF</v>
      </c>
      <c r="G263" s="29"/>
      <c r="H263"/>
      <c r="I263"/>
    </row>
    <row r="264" spans="1:9" x14ac:dyDescent="0.25">
      <c r="A264" s="34">
        <v>45478</v>
      </c>
      <c r="B264" s="52">
        <v>7</v>
      </c>
      <c r="C264" s="52">
        <v>5</v>
      </c>
      <c r="D264" s="55">
        <v>23</v>
      </c>
      <c r="E264" s="42">
        <v>26.631</v>
      </c>
      <c r="F264" s="55" t="str">
        <f>IF(AND(RTO__3[[#This Row],[Month]]&gt;5,RTO__3[[#This Row],[Month]]&lt;10,RTO__3[[#This Row],[Day of Week]]&lt;=5,RTO__3[[#This Row],[Hour]]&gt;=15,RTO__3[[#This Row],[Hour]]&lt;=18),"ON","OFF")</f>
        <v>OFF</v>
      </c>
      <c r="G264" s="29"/>
      <c r="H264"/>
      <c r="I264"/>
    </row>
    <row r="265" spans="1:9" x14ac:dyDescent="0.25">
      <c r="A265" s="34">
        <v>45478</v>
      </c>
      <c r="B265" s="52">
        <v>7</v>
      </c>
      <c r="C265" s="52">
        <v>5</v>
      </c>
      <c r="D265" s="55">
        <v>24</v>
      </c>
      <c r="E265" s="42">
        <v>20.917200000000001</v>
      </c>
      <c r="F265" s="55" t="str">
        <f>IF(AND(RTO__3[[#This Row],[Month]]&gt;5,RTO__3[[#This Row],[Month]]&lt;10,RTO__3[[#This Row],[Day of Week]]&lt;=5,RTO__3[[#This Row],[Hour]]&gt;=15,RTO__3[[#This Row],[Hour]]&lt;=18),"ON","OFF")</f>
        <v>OFF</v>
      </c>
      <c r="G265" s="29"/>
      <c r="H265"/>
      <c r="I265"/>
    </row>
    <row r="266" spans="1:9" x14ac:dyDescent="0.25">
      <c r="A266" s="34">
        <v>45479</v>
      </c>
      <c r="B266" s="52">
        <v>7</v>
      </c>
      <c r="C266" s="52">
        <v>6</v>
      </c>
      <c r="D266" s="55">
        <v>1</v>
      </c>
      <c r="E266" s="42">
        <v>18.6692</v>
      </c>
      <c r="F266" s="55" t="str">
        <f>IF(AND(RTO__3[[#This Row],[Month]]&gt;5,RTO__3[[#This Row],[Month]]&lt;10,RTO__3[[#This Row],[Day of Week]]&lt;=5,RTO__3[[#This Row],[Hour]]&gt;=15,RTO__3[[#This Row],[Hour]]&lt;=18),"ON","OFF")</f>
        <v>OFF</v>
      </c>
      <c r="G266" s="29"/>
      <c r="H266"/>
      <c r="I266"/>
    </row>
    <row r="267" spans="1:9" x14ac:dyDescent="0.25">
      <c r="A267" s="34">
        <v>45479</v>
      </c>
      <c r="B267" s="52">
        <v>7</v>
      </c>
      <c r="C267" s="52">
        <v>6</v>
      </c>
      <c r="D267" s="55">
        <v>2</v>
      </c>
      <c r="E267" s="42">
        <v>17.475899999999999</v>
      </c>
      <c r="F267" s="55" t="str">
        <f>IF(AND(RTO__3[[#This Row],[Month]]&gt;5,RTO__3[[#This Row],[Month]]&lt;10,RTO__3[[#This Row],[Day of Week]]&lt;=5,RTO__3[[#This Row],[Hour]]&gt;=15,RTO__3[[#This Row],[Hour]]&lt;=18),"ON","OFF")</f>
        <v>OFF</v>
      </c>
      <c r="G267" s="29"/>
      <c r="H267"/>
      <c r="I267"/>
    </row>
    <row r="268" spans="1:9" x14ac:dyDescent="0.25">
      <c r="A268" s="34">
        <v>45479</v>
      </c>
      <c r="B268" s="52">
        <v>7</v>
      </c>
      <c r="C268" s="52">
        <v>6</v>
      </c>
      <c r="D268" s="55">
        <v>3</v>
      </c>
      <c r="E268" s="42">
        <v>15.2592</v>
      </c>
      <c r="F268" s="55" t="str">
        <f>IF(AND(RTO__3[[#This Row],[Month]]&gt;5,RTO__3[[#This Row],[Month]]&lt;10,RTO__3[[#This Row],[Day of Week]]&lt;=5,RTO__3[[#This Row],[Hour]]&gt;=15,RTO__3[[#This Row],[Hour]]&lt;=18),"ON","OFF")</f>
        <v>OFF</v>
      </c>
      <c r="G268" s="29"/>
      <c r="H268"/>
      <c r="I268"/>
    </row>
    <row r="269" spans="1:9" x14ac:dyDescent="0.25">
      <c r="A269" s="34">
        <v>45479</v>
      </c>
      <c r="B269" s="52">
        <v>7</v>
      </c>
      <c r="C269" s="52">
        <v>6</v>
      </c>
      <c r="D269" s="55">
        <v>4</v>
      </c>
      <c r="E269" s="42">
        <v>15.780799999999999</v>
      </c>
      <c r="F269" s="55" t="str">
        <f>IF(AND(RTO__3[[#This Row],[Month]]&gt;5,RTO__3[[#This Row],[Month]]&lt;10,RTO__3[[#This Row],[Day of Week]]&lt;=5,RTO__3[[#This Row],[Hour]]&gt;=15,RTO__3[[#This Row],[Hour]]&lt;=18),"ON","OFF")</f>
        <v>OFF</v>
      </c>
      <c r="G269" s="29"/>
      <c r="H269"/>
      <c r="I269"/>
    </row>
    <row r="270" spans="1:9" x14ac:dyDescent="0.25">
      <c r="A270" s="34">
        <v>45479</v>
      </c>
      <c r="B270" s="52">
        <v>7</v>
      </c>
      <c r="C270" s="52">
        <v>6</v>
      </c>
      <c r="D270" s="55">
        <v>5</v>
      </c>
      <c r="E270" s="42">
        <v>15.4375</v>
      </c>
      <c r="F270" s="55" t="str">
        <f>IF(AND(RTO__3[[#This Row],[Month]]&gt;5,RTO__3[[#This Row],[Month]]&lt;10,RTO__3[[#This Row],[Day of Week]]&lt;=5,RTO__3[[#This Row],[Hour]]&gt;=15,RTO__3[[#This Row],[Hour]]&lt;=18),"ON","OFF")</f>
        <v>OFF</v>
      </c>
      <c r="G270" s="29"/>
      <c r="H270"/>
      <c r="I270"/>
    </row>
    <row r="271" spans="1:9" x14ac:dyDescent="0.25">
      <c r="A271" s="34">
        <v>45479</v>
      </c>
      <c r="B271" s="52">
        <v>7</v>
      </c>
      <c r="C271" s="52">
        <v>6</v>
      </c>
      <c r="D271" s="55">
        <v>6</v>
      </c>
      <c r="E271" s="42">
        <v>14.938000000000001</v>
      </c>
      <c r="F271" s="55" t="str">
        <f>IF(AND(RTO__3[[#This Row],[Month]]&gt;5,RTO__3[[#This Row],[Month]]&lt;10,RTO__3[[#This Row],[Day of Week]]&lt;=5,RTO__3[[#This Row],[Hour]]&gt;=15,RTO__3[[#This Row],[Hour]]&lt;=18),"ON","OFF")</f>
        <v>OFF</v>
      </c>
      <c r="G271" s="29"/>
      <c r="H271"/>
      <c r="I271"/>
    </row>
    <row r="272" spans="1:9" x14ac:dyDescent="0.25">
      <c r="A272" s="34">
        <v>45479</v>
      </c>
      <c r="B272" s="52">
        <v>7</v>
      </c>
      <c r="C272" s="52">
        <v>6</v>
      </c>
      <c r="D272" s="55">
        <v>7</v>
      </c>
      <c r="E272" s="42">
        <v>19.591100000000001</v>
      </c>
      <c r="F272" s="55" t="str">
        <f>IF(AND(RTO__3[[#This Row],[Month]]&gt;5,RTO__3[[#This Row],[Month]]&lt;10,RTO__3[[#This Row],[Day of Week]]&lt;=5,RTO__3[[#This Row],[Hour]]&gt;=15,RTO__3[[#This Row],[Hour]]&lt;=18),"ON","OFF")</f>
        <v>OFF</v>
      </c>
      <c r="G272" s="29"/>
      <c r="H272"/>
      <c r="I272"/>
    </row>
    <row r="273" spans="1:9" x14ac:dyDescent="0.25">
      <c r="A273" s="34">
        <v>45479</v>
      </c>
      <c r="B273" s="52">
        <v>7</v>
      </c>
      <c r="C273" s="52">
        <v>6</v>
      </c>
      <c r="D273" s="55">
        <v>8</v>
      </c>
      <c r="E273" s="42">
        <v>11.238200000000001</v>
      </c>
      <c r="F273" s="55" t="str">
        <f>IF(AND(RTO__3[[#This Row],[Month]]&gt;5,RTO__3[[#This Row],[Month]]&lt;10,RTO__3[[#This Row],[Day of Week]]&lt;=5,RTO__3[[#This Row],[Hour]]&gt;=15,RTO__3[[#This Row],[Hour]]&lt;=18),"ON","OFF")</f>
        <v>OFF</v>
      </c>
      <c r="G273" s="29"/>
      <c r="H273"/>
      <c r="I273"/>
    </row>
    <row r="274" spans="1:9" x14ac:dyDescent="0.25">
      <c r="A274" s="34">
        <v>45479</v>
      </c>
      <c r="B274" s="52">
        <v>7</v>
      </c>
      <c r="C274" s="52">
        <v>6</v>
      </c>
      <c r="D274" s="55">
        <v>9</v>
      </c>
      <c r="E274" s="42">
        <v>11.2285</v>
      </c>
      <c r="F274" s="55" t="str">
        <f>IF(AND(RTO__3[[#This Row],[Month]]&gt;5,RTO__3[[#This Row],[Month]]&lt;10,RTO__3[[#This Row],[Day of Week]]&lt;=5,RTO__3[[#This Row],[Hour]]&gt;=15,RTO__3[[#This Row],[Hour]]&lt;=18),"ON","OFF")</f>
        <v>OFF</v>
      </c>
      <c r="G274" s="29"/>
      <c r="H274"/>
      <c r="I274"/>
    </row>
    <row r="275" spans="1:9" x14ac:dyDescent="0.25">
      <c r="A275" s="34">
        <v>45479</v>
      </c>
      <c r="B275" s="52">
        <v>7</v>
      </c>
      <c r="C275" s="52">
        <v>6</v>
      </c>
      <c r="D275" s="55">
        <v>10</v>
      </c>
      <c r="E275" s="42">
        <v>15.0718</v>
      </c>
      <c r="F275" s="55" t="str">
        <f>IF(AND(RTO__3[[#This Row],[Month]]&gt;5,RTO__3[[#This Row],[Month]]&lt;10,RTO__3[[#This Row],[Day of Week]]&lt;=5,RTO__3[[#This Row],[Hour]]&gt;=15,RTO__3[[#This Row],[Hour]]&lt;=18),"ON","OFF")</f>
        <v>OFF</v>
      </c>
      <c r="G275" s="29"/>
      <c r="H275"/>
      <c r="I275"/>
    </row>
    <row r="276" spans="1:9" x14ac:dyDescent="0.25">
      <c r="A276" s="34">
        <v>45479</v>
      </c>
      <c r="B276" s="52">
        <v>7</v>
      </c>
      <c r="C276" s="52">
        <v>6</v>
      </c>
      <c r="D276" s="55">
        <v>11</v>
      </c>
      <c r="E276" s="42">
        <v>17.305299999999999</v>
      </c>
      <c r="F276" s="55" t="str">
        <f>IF(AND(RTO__3[[#This Row],[Month]]&gt;5,RTO__3[[#This Row],[Month]]&lt;10,RTO__3[[#This Row],[Day of Week]]&lt;=5,RTO__3[[#This Row],[Hour]]&gt;=15,RTO__3[[#This Row],[Hour]]&lt;=18),"ON","OFF")</f>
        <v>OFF</v>
      </c>
      <c r="G276" s="29"/>
      <c r="H276"/>
      <c r="I276"/>
    </row>
    <row r="277" spans="1:9" x14ac:dyDescent="0.25">
      <c r="A277" s="34">
        <v>45479</v>
      </c>
      <c r="B277" s="52">
        <v>7</v>
      </c>
      <c r="C277" s="52">
        <v>6</v>
      </c>
      <c r="D277" s="55">
        <v>12</v>
      </c>
      <c r="E277" s="42">
        <v>20.9846</v>
      </c>
      <c r="F277" s="55" t="str">
        <f>IF(AND(RTO__3[[#This Row],[Month]]&gt;5,RTO__3[[#This Row],[Month]]&lt;10,RTO__3[[#This Row],[Day of Week]]&lt;=5,RTO__3[[#This Row],[Hour]]&gt;=15,RTO__3[[#This Row],[Hour]]&lt;=18),"ON","OFF")</f>
        <v>OFF</v>
      </c>
      <c r="G277" s="29"/>
      <c r="H277"/>
      <c r="I277"/>
    </row>
    <row r="278" spans="1:9" x14ac:dyDescent="0.25">
      <c r="A278" s="34">
        <v>45479</v>
      </c>
      <c r="B278" s="52">
        <v>7</v>
      </c>
      <c r="C278" s="52">
        <v>6</v>
      </c>
      <c r="D278" s="55">
        <v>13</v>
      </c>
      <c r="E278" s="42">
        <v>18.165400000000002</v>
      </c>
      <c r="F278" s="55" t="str">
        <f>IF(AND(RTO__3[[#This Row],[Month]]&gt;5,RTO__3[[#This Row],[Month]]&lt;10,RTO__3[[#This Row],[Day of Week]]&lt;=5,RTO__3[[#This Row],[Hour]]&gt;=15,RTO__3[[#This Row],[Hour]]&lt;=18),"ON","OFF")</f>
        <v>OFF</v>
      </c>
      <c r="G278" s="29"/>
      <c r="H278"/>
      <c r="I278"/>
    </row>
    <row r="279" spans="1:9" x14ac:dyDescent="0.25">
      <c r="A279" s="34">
        <v>45479</v>
      </c>
      <c r="B279" s="52">
        <v>7</v>
      </c>
      <c r="C279" s="52">
        <v>6</v>
      </c>
      <c r="D279" s="55">
        <v>14</v>
      </c>
      <c r="E279" s="42">
        <v>24.0489</v>
      </c>
      <c r="F279" s="55" t="str">
        <f>IF(AND(RTO__3[[#This Row],[Month]]&gt;5,RTO__3[[#This Row],[Month]]&lt;10,RTO__3[[#This Row],[Day of Week]]&lt;=5,RTO__3[[#This Row],[Hour]]&gt;=15,RTO__3[[#This Row],[Hour]]&lt;=18),"ON","OFF")</f>
        <v>OFF</v>
      </c>
      <c r="G279" s="29"/>
      <c r="H279"/>
      <c r="I279"/>
    </row>
    <row r="280" spans="1:9" x14ac:dyDescent="0.25">
      <c r="A280" s="34">
        <v>45479</v>
      </c>
      <c r="B280" s="52">
        <v>7</v>
      </c>
      <c r="C280" s="52">
        <v>6</v>
      </c>
      <c r="D280" s="55">
        <v>15</v>
      </c>
      <c r="E280" s="42">
        <v>25.140999999999998</v>
      </c>
      <c r="F280" s="55" t="str">
        <f>IF(AND(RTO__3[[#This Row],[Month]]&gt;5,RTO__3[[#This Row],[Month]]&lt;10,RTO__3[[#This Row],[Day of Week]]&lt;=5,RTO__3[[#This Row],[Hour]]&gt;=15,RTO__3[[#This Row],[Hour]]&lt;=18),"ON","OFF")</f>
        <v>OFF</v>
      </c>
      <c r="G280" s="29"/>
      <c r="H280"/>
      <c r="I280"/>
    </row>
    <row r="281" spans="1:9" x14ac:dyDescent="0.25">
      <c r="A281" s="34">
        <v>45479</v>
      </c>
      <c r="B281" s="52">
        <v>7</v>
      </c>
      <c r="C281" s="52">
        <v>6</v>
      </c>
      <c r="D281" s="55">
        <v>16</v>
      </c>
      <c r="E281" s="42">
        <v>24.144200000000001</v>
      </c>
      <c r="F281" s="55" t="str">
        <f>IF(AND(RTO__3[[#This Row],[Month]]&gt;5,RTO__3[[#This Row],[Month]]&lt;10,RTO__3[[#This Row],[Day of Week]]&lt;=5,RTO__3[[#This Row],[Hour]]&gt;=15,RTO__3[[#This Row],[Hour]]&lt;=18),"ON","OFF")</f>
        <v>OFF</v>
      </c>
      <c r="G281" s="29"/>
      <c r="H281"/>
      <c r="I281"/>
    </row>
    <row r="282" spans="1:9" x14ac:dyDescent="0.25">
      <c r="A282" s="34">
        <v>45479</v>
      </c>
      <c r="B282" s="52">
        <v>7</v>
      </c>
      <c r="C282" s="52">
        <v>6</v>
      </c>
      <c r="D282" s="55">
        <v>17</v>
      </c>
      <c r="E282" s="42">
        <v>34.390500000000003</v>
      </c>
      <c r="F282" s="55" t="str">
        <f>IF(AND(RTO__3[[#This Row],[Month]]&gt;5,RTO__3[[#This Row],[Month]]&lt;10,RTO__3[[#This Row],[Day of Week]]&lt;=5,RTO__3[[#This Row],[Hour]]&gt;=15,RTO__3[[#This Row],[Hour]]&lt;=18),"ON","OFF")</f>
        <v>OFF</v>
      </c>
      <c r="G282" s="29"/>
      <c r="H282"/>
      <c r="I282"/>
    </row>
    <row r="283" spans="1:9" x14ac:dyDescent="0.25">
      <c r="A283" s="34">
        <v>45479</v>
      </c>
      <c r="B283" s="52">
        <v>7</v>
      </c>
      <c r="C283" s="52">
        <v>6</v>
      </c>
      <c r="D283" s="55">
        <v>18</v>
      </c>
      <c r="E283" s="42">
        <v>32.0349</v>
      </c>
      <c r="F283" s="55" t="str">
        <f>IF(AND(RTO__3[[#This Row],[Month]]&gt;5,RTO__3[[#This Row],[Month]]&lt;10,RTO__3[[#This Row],[Day of Week]]&lt;=5,RTO__3[[#This Row],[Hour]]&gt;=15,RTO__3[[#This Row],[Hour]]&lt;=18),"ON","OFF")</f>
        <v>OFF</v>
      </c>
      <c r="G283" s="29"/>
      <c r="H283"/>
      <c r="I283"/>
    </row>
    <row r="284" spans="1:9" x14ac:dyDescent="0.25">
      <c r="A284" s="34">
        <v>45479</v>
      </c>
      <c r="B284" s="52">
        <v>7</v>
      </c>
      <c r="C284" s="52">
        <v>6</v>
      </c>
      <c r="D284" s="55">
        <v>19</v>
      </c>
      <c r="E284" s="42">
        <v>36.421599999999998</v>
      </c>
      <c r="F284" s="55" t="str">
        <f>IF(AND(RTO__3[[#This Row],[Month]]&gt;5,RTO__3[[#This Row],[Month]]&lt;10,RTO__3[[#This Row],[Day of Week]]&lt;=5,RTO__3[[#This Row],[Hour]]&gt;=15,RTO__3[[#This Row],[Hour]]&lt;=18),"ON","OFF")</f>
        <v>OFF</v>
      </c>
      <c r="G284" s="29"/>
      <c r="H284"/>
      <c r="I284"/>
    </row>
    <row r="285" spans="1:9" x14ac:dyDescent="0.25">
      <c r="A285" s="34">
        <v>45479</v>
      </c>
      <c r="B285" s="52">
        <v>7</v>
      </c>
      <c r="C285" s="52">
        <v>6</v>
      </c>
      <c r="D285" s="55">
        <v>20</v>
      </c>
      <c r="E285" s="42">
        <v>67.045599999999993</v>
      </c>
      <c r="F285" s="55" t="str">
        <f>IF(AND(RTO__3[[#This Row],[Month]]&gt;5,RTO__3[[#This Row],[Month]]&lt;10,RTO__3[[#This Row],[Day of Week]]&lt;=5,RTO__3[[#This Row],[Hour]]&gt;=15,RTO__3[[#This Row],[Hour]]&lt;=18),"ON","OFF")</f>
        <v>OFF</v>
      </c>
      <c r="G285" s="29"/>
      <c r="H285"/>
      <c r="I285"/>
    </row>
    <row r="286" spans="1:9" x14ac:dyDescent="0.25">
      <c r="A286" s="34">
        <v>45479</v>
      </c>
      <c r="B286" s="52">
        <v>7</v>
      </c>
      <c r="C286" s="52">
        <v>6</v>
      </c>
      <c r="D286" s="55">
        <v>21</v>
      </c>
      <c r="E286" s="42">
        <v>34.903399999999998</v>
      </c>
      <c r="F286" s="55" t="str">
        <f>IF(AND(RTO__3[[#This Row],[Month]]&gt;5,RTO__3[[#This Row],[Month]]&lt;10,RTO__3[[#This Row],[Day of Week]]&lt;=5,RTO__3[[#This Row],[Hour]]&gt;=15,RTO__3[[#This Row],[Hour]]&lt;=18),"ON","OFF")</f>
        <v>OFF</v>
      </c>
      <c r="G286" s="29"/>
      <c r="H286"/>
      <c r="I286"/>
    </row>
    <row r="287" spans="1:9" x14ac:dyDescent="0.25">
      <c r="A287" s="34">
        <v>45479</v>
      </c>
      <c r="B287" s="52">
        <v>7</v>
      </c>
      <c r="C287" s="52">
        <v>6</v>
      </c>
      <c r="D287" s="55">
        <v>22</v>
      </c>
      <c r="E287" s="42">
        <v>28.815899999999999</v>
      </c>
      <c r="F287" s="55" t="str">
        <f>IF(AND(RTO__3[[#This Row],[Month]]&gt;5,RTO__3[[#This Row],[Month]]&lt;10,RTO__3[[#This Row],[Day of Week]]&lt;=5,RTO__3[[#This Row],[Hour]]&gt;=15,RTO__3[[#This Row],[Hour]]&lt;=18),"ON","OFF")</f>
        <v>OFF</v>
      </c>
      <c r="G287" s="29"/>
      <c r="H287"/>
      <c r="I287"/>
    </row>
    <row r="288" spans="1:9" x14ac:dyDescent="0.25">
      <c r="A288" s="34">
        <v>45479</v>
      </c>
      <c r="B288" s="52">
        <v>7</v>
      </c>
      <c r="C288" s="52">
        <v>6</v>
      </c>
      <c r="D288" s="55">
        <v>23</v>
      </c>
      <c r="E288" s="42">
        <v>33.5381</v>
      </c>
      <c r="F288" s="55" t="str">
        <f>IF(AND(RTO__3[[#This Row],[Month]]&gt;5,RTO__3[[#This Row],[Month]]&lt;10,RTO__3[[#This Row],[Day of Week]]&lt;=5,RTO__3[[#This Row],[Hour]]&gt;=15,RTO__3[[#This Row],[Hour]]&lt;=18),"ON","OFF")</f>
        <v>OFF</v>
      </c>
      <c r="G288" s="29"/>
      <c r="H288"/>
      <c r="I288"/>
    </row>
    <row r="289" spans="1:9" x14ac:dyDescent="0.25">
      <c r="A289" s="34">
        <v>45479</v>
      </c>
      <c r="B289" s="52">
        <v>7</v>
      </c>
      <c r="C289" s="52">
        <v>6</v>
      </c>
      <c r="D289" s="55">
        <v>24</v>
      </c>
      <c r="E289" s="42">
        <v>27.944099999999999</v>
      </c>
      <c r="F289" s="55" t="str">
        <f>IF(AND(RTO__3[[#This Row],[Month]]&gt;5,RTO__3[[#This Row],[Month]]&lt;10,RTO__3[[#This Row],[Day of Week]]&lt;=5,RTO__3[[#This Row],[Hour]]&gt;=15,RTO__3[[#This Row],[Hour]]&lt;=18),"ON","OFF")</f>
        <v>OFF</v>
      </c>
      <c r="G289" s="29"/>
      <c r="H289"/>
      <c r="I289"/>
    </row>
    <row r="290" spans="1:9" x14ac:dyDescent="0.25">
      <c r="A290" s="34">
        <v>45480</v>
      </c>
      <c r="B290" s="52">
        <v>7</v>
      </c>
      <c r="C290" s="52">
        <v>7</v>
      </c>
      <c r="D290" s="55">
        <v>1</v>
      </c>
      <c r="E290" s="42">
        <v>26.660799999999998</v>
      </c>
      <c r="F290" s="55" t="str">
        <f>IF(AND(RTO__3[[#This Row],[Month]]&gt;5,RTO__3[[#This Row],[Month]]&lt;10,RTO__3[[#This Row],[Day of Week]]&lt;=5,RTO__3[[#This Row],[Hour]]&gt;=15,RTO__3[[#This Row],[Hour]]&lt;=18),"ON","OFF")</f>
        <v>OFF</v>
      </c>
      <c r="G290" s="29"/>
      <c r="H290"/>
      <c r="I290"/>
    </row>
    <row r="291" spans="1:9" x14ac:dyDescent="0.25">
      <c r="A291" s="34">
        <v>45480</v>
      </c>
      <c r="B291" s="52">
        <v>7</v>
      </c>
      <c r="C291" s="52">
        <v>7</v>
      </c>
      <c r="D291" s="55">
        <v>2</v>
      </c>
      <c r="E291" s="42">
        <v>23.968</v>
      </c>
      <c r="F291" s="55" t="str">
        <f>IF(AND(RTO__3[[#This Row],[Month]]&gt;5,RTO__3[[#This Row],[Month]]&lt;10,RTO__3[[#This Row],[Day of Week]]&lt;=5,RTO__3[[#This Row],[Hour]]&gt;=15,RTO__3[[#This Row],[Hour]]&lt;=18),"ON","OFF")</f>
        <v>OFF</v>
      </c>
      <c r="G291" s="29"/>
      <c r="H291"/>
      <c r="I291"/>
    </row>
    <row r="292" spans="1:9" x14ac:dyDescent="0.25">
      <c r="A292" s="34">
        <v>45480</v>
      </c>
      <c r="B292" s="52">
        <v>7</v>
      </c>
      <c r="C292" s="52">
        <v>7</v>
      </c>
      <c r="D292" s="55">
        <v>3</v>
      </c>
      <c r="E292" s="42">
        <v>21.167000000000002</v>
      </c>
      <c r="F292" s="55" t="str">
        <f>IF(AND(RTO__3[[#This Row],[Month]]&gt;5,RTO__3[[#This Row],[Month]]&lt;10,RTO__3[[#This Row],[Day of Week]]&lt;=5,RTO__3[[#This Row],[Hour]]&gt;=15,RTO__3[[#This Row],[Hour]]&lt;=18),"ON","OFF")</f>
        <v>OFF</v>
      </c>
      <c r="G292" s="29"/>
      <c r="H292"/>
      <c r="I292"/>
    </row>
    <row r="293" spans="1:9" x14ac:dyDescent="0.25">
      <c r="A293" s="34">
        <v>45480</v>
      </c>
      <c r="B293" s="52">
        <v>7</v>
      </c>
      <c r="C293" s="52">
        <v>7</v>
      </c>
      <c r="D293" s="55">
        <v>4</v>
      </c>
      <c r="E293" s="42">
        <v>17.911200000000001</v>
      </c>
      <c r="F293" s="55" t="str">
        <f>IF(AND(RTO__3[[#This Row],[Month]]&gt;5,RTO__3[[#This Row],[Month]]&lt;10,RTO__3[[#This Row],[Day of Week]]&lt;=5,RTO__3[[#This Row],[Hour]]&gt;=15,RTO__3[[#This Row],[Hour]]&lt;=18),"ON","OFF")</f>
        <v>OFF</v>
      </c>
      <c r="G293" s="29"/>
      <c r="H293"/>
      <c r="I293"/>
    </row>
    <row r="294" spans="1:9" x14ac:dyDescent="0.25">
      <c r="A294" s="34">
        <v>45480</v>
      </c>
      <c r="B294" s="52">
        <v>7</v>
      </c>
      <c r="C294" s="52">
        <v>7</v>
      </c>
      <c r="D294" s="55">
        <v>5</v>
      </c>
      <c r="E294" s="42">
        <v>18.079799999999999</v>
      </c>
      <c r="F294" s="55" t="str">
        <f>IF(AND(RTO__3[[#This Row],[Month]]&gt;5,RTO__3[[#This Row],[Month]]&lt;10,RTO__3[[#This Row],[Day of Week]]&lt;=5,RTO__3[[#This Row],[Hour]]&gt;=15,RTO__3[[#This Row],[Hour]]&lt;=18),"ON","OFF")</f>
        <v>OFF</v>
      </c>
      <c r="G294" s="29"/>
      <c r="H294"/>
      <c r="I294"/>
    </row>
    <row r="295" spans="1:9" x14ac:dyDescent="0.25">
      <c r="A295" s="34">
        <v>45480</v>
      </c>
      <c r="B295" s="52">
        <v>7</v>
      </c>
      <c r="C295" s="52">
        <v>7</v>
      </c>
      <c r="D295" s="55">
        <v>6</v>
      </c>
      <c r="E295" s="42">
        <v>19.053699999999999</v>
      </c>
      <c r="F295" s="55" t="str">
        <f>IF(AND(RTO__3[[#This Row],[Month]]&gt;5,RTO__3[[#This Row],[Month]]&lt;10,RTO__3[[#This Row],[Day of Week]]&lt;=5,RTO__3[[#This Row],[Hour]]&gt;=15,RTO__3[[#This Row],[Hour]]&lt;=18),"ON","OFF")</f>
        <v>OFF</v>
      </c>
      <c r="G295" s="29"/>
      <c r="H295"/>
      <c r="I295"/>
    </row>
    <row r="296" spans="1:9" x14ac:dyDescent="0.25">
      <c r="A296" s="34">
        <v>45480</v>
      </c>
      <c r="B296" s="52">
        <v>7</v>
      </c>
      <c r="C296" s="52">
        <v>7</v>
      </c>
      <c r="D296" s="55">
        <v>7</v>
      </c>
      <c r="E296" s="42">
        <v>14.144299999999999</v>
      </c>
      <c r="F296" s="55" t="str">
        <f>IF(AND(RTO__3[[#This Row],[Month]]&gt;5,RTO__3[[#This Row],[Month]]&lt;10,RTO__3[[#This Row],[Day of Week]]&lt;=5,RTO__3[[#This Row],[Hour]]&gt;=15,RTO__3[[#This Row],[Hour]]&lt;=18),"ON","OFF")</f>
        <v>OFF</v>
      </c>
      <c r="G296" s="29"/>
      <c r="H296"/>
      <c r="I296"/>
    </row>
    <row r="297" spans="1:9" x14ac:dyDescent="0.25">
      <c r="A297" s="34">
        <v>45480</v>
      </c>
      <c r="B297" s="52">
        <v>7</v>
      </c>
      <c r="C297" s="52">
        <v>7</v>
      </c>
      <c r="D297" s="55">
        <v>8</v>
      </c>
      <c r="E297" s="42">
        <v>8.9718</v>
      </c>
      <c r="F297" s="55" t="str">
        <f>IF(AND(RTO__3[[#This Row],[Month]]&gt;5,RTO__3[[#This Row],[Month]]&lt;10,RTO__3[[#This Row],[Day of Week]]&lt;=5,RTO__3[[#This Row],[Hour]]&gt;=15,RTO__3[[#This Row],[Hour]]&lt;=18),"ON","OFF")</f>
        <v>OFF</v>
      </c>
      <c r="G297" s="29"/>
      <c r="H297"/>
      <c r="I297"/>
    </row>
    <row r="298" spans="1:9" x14ac:dyDescent="0.25">
      <c r="A298" s="34">
        <v>45480</v>
      </c>
      <c r="B298" s="52">
        <v>7</v>
      </c>
      <c r="C298" s="52">
        <v>7</v>
      </c>
      <c r="D298" s="55">
        <v>9</v>
      </c>
      <c r="E298" s="42">
        <v>11.2692</v>
      </c>
      <c r="F298" s="55" t="str">
        <f>IF(AND(RTO__3[[#This Row],[Month]]&gt;5,RTO__3[[#This Row],[Month]]&lt;10,RTO__3[[#This Row],[Day of Week]]&lt;=5,RTO__3[[#This Row],[Hour]]&gt;=15,RTO__3[[#This Row],[Hour]]&lt;=18),"ON","OFF")</f>
        <v>OFF</v>
      </c>
      <c r="G298" s="29"/>
      <c r="H298"/>
      <c r="I298"/>
    </row>
    <row r="299" spans="1:9" x14ac:dyDescent="0.25">
      <c r="A299" s="34">
        <v>45480</v>
      </c>
      <c r="B299" s="52">
        <v>7</v>
      </c>
      <c r="C299" s="52">
        <v>7</v>
      </c>
      <c r="D299" s="55">
        <v>10</v>
      </c>
      <c r="E299" s="42">
        <v>16.561499999999999</v>
      </c>
      <c r="F299" s="55" t="str">
        <f>IF(AND(RTO__3[[#This Row],[Month]]&gt;5,RTO__3[[#This Row],[Month]]&lt;10,RTO__3[[#This Row],[Day of Week]]&lt;=5,RTO__3[[#This Row],[Hour]]&gt;=15,RTO__3[[#This Row],[Hour]]&lt;=18),"ON","OFF")</f>
        <v>OFF</v>
      </c>
      <c r="G299" s="29"/>
      <c r="H299"/>
      <c r="I299"/>
    </row>
    <row r="300" spans="1:9" x14ac:dyDescent="0.25">
      <c r="A300" s="34">
        <v>45480</v>
      </c>
      <c r="B300" s="52">
        <v>7</v>
      </c>
      <c r="C300" s="52">
        <v>7</v>
      </c>
      <c r="D300" s="55">
        <v>11</v>
      </c>
      <c r="E300" s="42">
        <v>23.607500000000002</v>
      </c>
      <c r="F300" s="55" t="str">
        <f>IF(AND(RTO__3[[#This Row],[Month]]&gt;5,RTO__3[[#This Row],[Month]]&lt;10,RTO__3[[#This Row],[Day of Week]]&lt;=5,RTO__3[[#This Row],[Hour]]&gt;=15,RTO__3[[#This Row],[Hour]]&lt;=18),"ON","OFF")</f>
        <v>OFF</v>
      </c>
      <c r="G300" s="29"/>
      <c r="H300"/>
      <c r="I300"/>
    </row>
    <row r="301" spans="1:9" x14ac:dyDescent="0.25">
      <c r="A301" s="34">
        <v>45480</v>
      </c>
      <c r="B301" s="52">
        <v>7</v>
      </c>
      <c r="C301" s="52">
        <v>7</v>
      </c>
      <c r="D301" s="55">
        <v>12</v>
      </c>
      <c r="E301" s="42">
        <v>29.165900000000001</v>
      </c>
      <c r="F301" s="55" t="str">
        <f>IF(AND(RTO__3[[#This Row],[Month]]&gt;5,RTO__3[[#This Row],[Month]]&lt;10,RTO__3[[#This Row],[Day of Week]]&lt;=5,RTO__3[[#This Row],[Hour]]&gt;=15,RTO__3[[#This Row],[Hour]]&lt;=18),"ON","OFF")</f>
        <v>OFF</v>
      </c>
      <c r="G301" s="29"/>
      <c r="H301"/>
      <c r="I301"/>
    </row>
    <row r="302" spans="1:9" x14ac:dyDescent="0.25">
      <c r="A302" s="34">
        <v>45480</v>
      </c>
      <c r="B302" s="52">
        <v>7</v>
      </c>
      <c r="C302" s="52">
        <v>7</v>
      </c>
      <c r="D302" s="55">
        <v>13</v>
      </c>
      <c r="E302" s="42">
        <v>30.000499999999999</v>
      </c>
      <c r="F302" s="55" t="str">
        <f>IF(AND(RTO__3[[#This Row],[Month]]&gt;5,RTO__3[[#This Row],[Month]]&lt;10,RTO__3[[#This Row],[Day of Week]]&lt;=5,RTO__3[[#This Row],[Hour]]&gt;=15,RTO__3[[#This Row],[Hour]]&lt;=18),"ON","OFF")</f>
        <v>OFF</v>
      </c>
      <c r="G302" s="29"/>
      <c r="H302"/>
      <c r="I302"/>
    </row>
    <row r="303" spans="1:9" x14ac:dyDescent="0.25">
      <c r="A303" s="34">
        <v>45480</v>
      </c>
      <c r="B303" s="52">
        <v>7</v>
      </c>
      <c r="C303" s="52">
        <v>7</v>
      </c>
      <c r="D303" s="55">
        <v>14</v>
      </c>
      <c r="E303" s="42">
        <v>26.124199999999998</v>
      </c>
      <c r="F303" s="55" t="str">
        <f>IF(AND(RTO__3[[#This Row],[Month]]&gt;5,RTO__3[[#This Row],[Month]]&lt;10,RTO__3[[#This Row],[Day of Week]]&lt;=5,RTO__3[[#This Row],[Hour]]&gt;=15,RTO__3[[#This Row],[Hour]]&lt;=18),"ON","OFF")</f>
        <v>OFF</v>
      </c>
      <c r="G303" s="29"/>
      <c r="H303"/>
      <c r="I303"/>
    </row>
    <row r="304" spans="1:9" x14ac:dyDescent="0.25">
      <c r="A304" s="34">
        <v>45480</v>
      </c>
      <c r="B304" s="52">
        <v>7</v>
      </c>
      <c r="C304" s="52">
        <v>7</v>
      </c>
      <c r="D304" s="55">
        <v>15</v>
      </c>
      <c r="E304" s="42">
        <v>30.407</v>
      </c>
      <c r="F304" s="55" t="str">
        <f>IF(AND(RTO__3[[#This Row],[Month]]&gt;5,RTO__3[[#This Row],[Month]]&lt;10,RTO__3[[#This Row],[Day of Week]]&lt;=5,RTO__3[[#This Row],[Hour]]&gt;=15,RTO__3[[#This Row],[Hour]]&lt;=18),"ON","OFF")</f>
        <v>OFF</v>
      </c>
      <c r="G304" s="29"/>
      <c r="H304"/>
      <c r="I304"/>
    </row>
    <row r="305" spans="1:9" x14ac:dyDescent="0.25">
      <c r="A305" s="34">
        <v>45480</v>
      </c>
      <c r="B305" s="52">
        <v>7</v>
      </c>
      <c r="C305" s="52">
        <v>7</v>
      </c>
      <c r="D305" s="55">
        <v>16</v>
      </c>
      <c r="E305" s="42">
        <v>32.165300000000002</v>
      </c>
      <c r="F305" s="55" t="str">
        <f>IF(AND(RTO__3[[#This Row],[Month]]&gt;5,RTO__3[[#This Row],[Month]]&lt;10,RTO__3[[#This Row],[Day of Week]]&lt;=5,RTO__3[[#This Row],[Hour]]&gt;=15,RTO__3[[#This Row],[Hour]]&lt;=18),"ON","OFF")</f>
        <v>OFF</v>
      </c>
      <c r="G305" s="29"/>
      <c r="H305"/>
      <c r="I305"/>
    </row>
    <row r="306" spans="1:9" x14ac:dyDescent="0.25">
      <c r="A306" s="34">
        <v>45480</v>
      </c>
      <c r="B306" s="52">
        <v>7</v>
      </c>
      <c r="C306" s="52">
        <v>7</v>
      </c>
      <c r="D306" s="55">
        <v>17</v>
      </c>
      <c r="E306" s="42">
        <v>39.261299999999999</v>
      </c>
      <c r="F306" s="55" t="str">
        <f>IF(AND(RTO__3[[#This Row],[Month]]&gt;5,RTO__3[[#This Row],[Month]]&lt;10,RTO__3[[#This Row],[Day of Week]]&lt;=5,RTO__3[[#This Row],[Hour]]&gt;=15,RTO__3[[#This Row],[Hour]]&lt;=18),"ON","OFF")</f>
        <v>OFF</v>
      </c>
      <c r="G306" s="29"/>
      <c r="H306"/>
      <c r="I306"/>
    </row>
    <row r="307" spans="1:9" x14ac:dyDescent="0.25">
      <c r="A307" s="34">
        <v>45480</v>
      </c>
      <c r="B307" s="52">
        <v>7</v>
      </c>
      <c r="C307" s="52">
        <v>7</v>
      </c>
      <c r="D307" s="55">
        <v>18</v>
      </c>
      <c r="E307" s="42">
        <v>43.714300000000001</v>
      </c>
      <c r="F307" s="55" t="str">
        <f>IF(AND(RTO__3[[#This Row],[Month]]&gt;5,RTO__3[[#This Row],[Month]]&lt;10,RTO__3[[#This Row],[Day of Week]]&lt;=5,RTO__3[[#This Row],[Hour]]&gt;=15,RTO__3[[#This Row],[Hour]]&lt;=18),"ON","OFF")</f>
        <v>OFF</v>
      </c>
      <c r="G307" s="29"/>
      <c r="H307"/>
      <c r="I307"/>
    </row>
    <row r="308" spans="1:9" x14ac:dyDescent="0.25">
      <c r="A308" s="34">
        <v>45480</v>
      </c>
      <c r="B308" s="52">
        <v>7</v>
      </c>
      <c r="C308" s="52">
        <v>7</v>
      </c>
      <c r="D308" s="55">
        <v>19</v>
      </c>
      <c r="E308" s="42">
        <v>43.4221</v>
      </c>
      <c r="F308" s="55" t="str">
        <f>IF(AND(RTO__3[[#This Row],[Month]]&gt;5,RTO__3[[#This Row],[Month]]&lt;10,RTO__3[[#This Row],[Day of Week]]&lt;=5,RTO__3[[#This Row],[Hour]]&gt;=15,RTO__3[[#This Row],[Hour]]&lt;=18),"ON","OFF")</f>
        <v>OFF</v>
      </c>
      <c r="G308" s="29"/>
      <c r="H308"/>
      <c r="I308"/>
    </row>
    <row r="309" spans="1:9" x14ac:dyDescent="0.25">
      <c r="A309" s="34">
        <v>45480</v>
      </c>
      <c r="B309" s="52">
        <v>7</v>
      </c>
      <c r="C309" s="52">
        <v>7</v>
      </c>
      <c r="D309" s="55">
        <v>20</v>
      </c>
      <c r="E309" s="42">
        <v>80.840699999999998</v>
      </c>
      <c r="F309" s="55" t="str">
        <f>IF(AND(RTO__3[[#This Row],[Month]]&gt;5,RTO__3[[#This Row],[Month]]&lt;10,RTO__3[[#This Row],[Day of Week]]&lt;=5,RTO__3[[#This Row],[Hour]]&gt;=15,RTO__3[[#This Row],[Hour]]&lt;=18),"ON","OFF")</f>
        <v>OFF</v>
      </c>
      <c r="G309" s="29"/>
      <c r="H309"/>
      <c r="I309"/>
    </row>
    <row r="310" spans="1:9" x14ac:dyDescent="0.25">
      <c r="A310" s="34">
        <v>45480</v>
      </c>
      <c r="B310" s="52">
        <v>7</v>
      </c>
      <c r="C310" s="52">
        <v>7</v>
      </c>
      <c r="D310" s="55">
        <v>21</v>
      </c>
      <c r="E310" s="42">
        <v>48.086100000000002</v>
      </c>
      <c r="F310" s="55" t="str">
        <f>IF(AND(RTO__3[[#This Row],[Month]]&gt;5,RTO__3[[#This Row],[Month]]&lt;10,RTO__3[[#This Row],[Day of Week]]&lt;=5,RTO__3[[#This Row],[Hour]]&gt;=15,RTO__3[[#This Row],[Hour]]&lt;=18),"ON","OFF")</f>
        <v>OFF</v>
      </c>
      <c r="G310" s="29"/>
      <c r="H310"/>
      <c r="I310"/>
    </row>
    <row r="311" spans="1:9" x14ac:dyDescent="0.25">
      <c r="A311" s="34">
        <v>45480</v>
      </c>
      <c r="B311" s="52">
        <v>7</v>
      </c>
      <c r="C311" s="52">
        <v>7</v>
      </c>
      <c r="D311" s="55">
        <v>22</v>
      </c>
      <c r="E311" s="42">
        <v>20.281500000000001</v>
      </c>
      <c r="F311" s="55" t="str">
        <f>IF(AND(RTO__3[[#This Row],[Month]]&gt;5,RTO__3[[#This Row],[Month]]&lt;10,RTO__3[[#This Row],[Day of Week]]&lt;=5,RTO__3[[#This Row],[Hour]]&gt;=15,RTO__3[[#This Row],[Hour]]&lt;=18),"ON","OFF")</f>
        <v>OFF</v>
      </c>
      <c r="G311" s="29"/>
      <c r="H311"/>
      <c r="I311"/>
    </row>
    <row r="312" spans="1:9" x14ac:dyDescent="0.25">
      <c r="A312" s="34">
        <v>45480</v>
      </c>
      <c r="B312" s="52">
        <v>7</v>
      </c>
      <c r="C312" s="52">
        <v>7</v>
      </c>
      <c r="D312" s="55">
        <v>23</v>
      </c>
      <c r="E312" s="42">
        <v>19.918800000000001</v>
      </c>
      <c r="F312" s="55" t="str">
        <f>IF(AND(RTO__3[[#This Row],[Month]]&gt;5,RTO__3[[#This Row],[Month]]&lt;10,RTO__3[[#This Row],[Day of Week]]&lt;=5,RTO__3[[#This Row],[Hour]]&gt;=15,RTO__3[[#This Row],[Hour]]&lt;=18),"ON","OFF")</f>
        <v>OFF</v>
      </c>
      <c r="G312" s="29"/>
      <c r="H312"/>
      <c r="I312"/>
    </row>
    <row r="313" spans="1:9" x14ac:dyDescent="0.25">
      <c r="A313" s="34">
        <v>45480</v>
      </c>
      <c r="B313" s="52">
        <v>7</v>
      </c>
      <c r="C313" s="52">
        <v>7</v>
      </c>
      <c r="D313" s="55">
        <v>24</v>
      </c>
      <c r="E313" s="42">
        <v>4.9800000000000004</v>
      </c>
      <c r="F313" s="55" t="str">
        <f>IF(AND(RTO__3[[#This Row],[Month]]&gt;5,RTO__3[[#This Row],[Month]]&lt;10,RTO__3[[#This Row],[Day of Week]]&lt;=5,RTO__3[[#This Row],[Hour]]&gt;=15,RTO__3[[#This Row],[Hour]]&lt;=18),"ON","OFF")</f>
        <v>OFF</v>
      </c>
      <c r="G313" s="29"/>
      <c r="H313"/>
      <c r="I313"/>
    </row>
    <row r="314" spans="1:9" x14ac:dyDescent="0.25">
      <c r="A314" s="34">
        <v>45481</v>
      </c>
      <c r="B314" s="52">
        <v>7</v>
      </c>
      <c r="C314" s="52">
        <v>1</v>
      </c>
      <c r="D314" s="55">
        <v>1</v>
      </c>
      <c r="E314" s="42">
        <v>24.7956</v>
      </c>
      <c r="F314" s="55" t="str">
        <f>IF(AND(RTO__3[[#This Row],[Month]]&gt;5,RTO__3[[#This Row],[Month]]&lt;10,RTO__3[[#This Row],[Day of Week]]&lt;=5,RTO__3[[#This Row],[Hour]]&gt;=15,RTO__3[[#This Row],[Hour]]&lt;=18),"ON","OFF")</f>
        <v>OFF</v>
      </c>
      <c r="G314" s="29"/>
      <c r="H314"/>
      <c r="I314"/>
    </row>
    <row r="315" spans="1:9" x14ac:dyDescent="0.25">
      <c r="A315" s="34">
        <v>45481</v>
      </c>
      <c r="B315" s="52">
        <v>7</v>
      </c>
      <c r="C315" s="52">
        <v>1</v>
      </c>
      <c r="D315" s="55">
        <v>2</v>
      </c>
      <c r="E315" s="42">
        <v>22.7454</v>
      </c>
      <c r="F315" s="55" t="str">
        <f>IF(AND(RTO__3[[#This Row],[Month]]&gt;5,RTO__3[[#This Row],[Month]]&lt;10,RTO__3[[#This Row],[Day of Week]]&lt;=5,RTO__3[[#This Row],[Hour]]&gt;=15,RTO__3[[#This Row],[Hour]]&lt;=18),"ON","OFF")</f>
        <v>OFF</v>
      </c>
      <c r="G315" s="29"/>
      <c r="H315"/>
      <c r="I315"/>
    </row>
    <row r="316" spans="1:9" x14ac:dyDescent="0.25">
      <c r="A316" s="34">
        <v>45481</v>
      </c>
      <c r="B316" s="52">
        <v>7</v>
      </c>
      <c r="C316" s="52">
        <v>1</v>
      </c>
      <c r="D316" s="55">
        <v>3</v>
      </c>
      <c r="E316" s="42">
        <v>9.9651999999999994</v>
      </c>
      <c r="F316" s="55" t="str">
        <f>IF(AND(RTO__3[[#This Row],[Month]]&gt;5,RTO__3[[#This Row],[Month]]&lt;10,RTO__3[[#This Row],[Day of Week]]&lt;=5,RTO__3[[#This Row],[Hour]]&gt;=15,RTO__3[[#This Row],[Hour]]&lt;=18),"ON","OFF")</f>
        <v>OFF</v>
      </c>
      <c r="G316" s="29"/>
      <c r="H316"/>
      <c r="I316"/>
    </row>
    <row r="317" spans="1:9" x14ac:dyDescent="0.25">
      <c r="A317" s="34">
        <v>45481</v>
      </c>
      <c r="B317" s="52">
        <v>7</v>
      </c>
      <c r="C317" s="52">
        <v>1</v>
      </c>
      <c r="D317" s="55">
        <v>4</v>
      </c>
      <c r="E317" s="42">
        <v>10.540800000000001</v>
      </c>
      <c r="F317" s="55" t="str">
        <f>IF(AND(RTO__3[[#This Row],[Month]]&gt;5,RTO__3[[#This Row],[Month]]&lt;10,RTO__3[[#This Row],[Day of Week]]&lt;=5,RTO__3[[#This Row],[Hour]]&gt;=15,RTO__3[[#This Row],[Hour]]&lt;=18),"ON","OFF")</f>
        <v>OFF</v>
      </c>
      <c r="G317" s="29"/>
      <c r="H317"/>
      <c r="I317"/>
    </row>
    <row r="318" spans="1:9" x14ac:dyDescent="0.25">
      <c r="A318" s="34">
        <v>45481</v>
      </c>
      <c r="B318" s="52">
        <v>7</v>
      </c>
      <c r="C318" s="52">
        <v>1</v>
      </c>
      <c r="D318" s="55">
        <v>5</v>
      </c>
      <c r="E318" s="42">
        <v>16.360600000000002</v>
      </c>
      <c r="F318" s="55" t="str">
        <f>IF(AND(RTO__3[[#This Row],[Month]]&gt;5,RTO__3[[#This Row],[Month]]&lt;10,RTO__3[[#This Row],[Day of Week]]&lt;=5,RTO__3[[#This Row],[Hour]]&gt;=15,RTO__3[[#This Row],[Hour]]&lt;=18),"ON","OFF")</f>
        <v>OFF</v>
      </c>
      <c r="G318" s="29"/>
      <c r="H318"/>
      <c r="I318"/>
    </row>
    <row r="319" spans="1:9" x14ac:dyDescent="0.25">
      <c r="A319" s="34">
        <v>45481</v>
      </c>
      <c r="B319" s="52">
        <v>7</v>
      </c>
      <c r="C319" s="52">
        <v>1</v>
      </c>
      <c r="D319" s="55">
        <v>6</v>
      </c>
      <c r="E319" s="42">
        <v>20.379000000000001</v>
      </c>
      <c r="F319" s="55" t="str">
        <f>IF(AND(RTO__3[[#This Row],[Month]]&gt;5,RTO__3[[#This Row],[Month]]&lt;10,RTO__3[[#This Row],[Day of Week]]&lt;=5,RTO__3[[#This Row],[Hour]]&gt;=15,RTO__3[[#This Row],[Hour]]&lt;=18),"ON","OFF")</f>
        <v>OFF</v>
      </c>
      <c r="G319" s="29"/>
      <c r="H319"/>
      <c r="I319"/>
    </row>
    <row r="320" spans="1:9" x14ac:dyDescent="0.25">
      <c r="A320" s="34">
        <v>45481</v>
      </c>
      <c r="B320" s="52">
        <v>7</v>
      </c>
      <c r="C320" s="52">
        <v>1</v>
      </c>
      <c r="D320" s="55">
        <v>7</v>
      </c>
      <c r="E320" s="42">
        <v>10.2522</v>
      </c>
      <c r="F320" s="55" t="str">
        <f>IF(AND(RTO__3[[#This Row],[Month]]&gt;5,RTO__3[[#This Row],[Month]]&lt;10,RTO__3[[#This Row],[Day of Week]]&lt;=5,RTO__3[[#This Row],[Hour]]&gt;=15,RTO__3[[#This Row],[Hour]]&lt;=18),"ON","OFF")</f>
        <v>OFF</v>
      </c>
      <c r="G320" s="29"/>
      <c r="H320"/>
      <c r="I320"/>
    </row>
    <row r="321" spans="1:9" x14ac:dyDescent="0.25">
      <c r="A321" s="34">
        <v>45481</v>
      </c>
      <c r="B321" s="52">
        <v>7</v>
      </c>
      <c r="C321" s="52">
        <v>1</v>
      </c>
      <c r="D321" s="55">
        <v>8</v>
      </c>
      <c r="E321" s="42">
        <v>5.4320000000000004</v>
      </c>
      <c r="F321" s="55" t="str">
        <f>IF(AND(RTO__3[[#This Row],[Month]]&gt;5,RTO__3[[#This Row],[Month]]&lt;10,RTO__3[[#This Row],[Day of Week]]&lt;=5,RTO__3[[#This Row],[Hour]]&gt;=15,RTO__3[[#This Row],[Hour]]&lt;=18),"ON","OFF")</f>
        <v>OFF</v>
      </c>
      <c r="G321" s="29"/>
      <c r="H321"/>
      <c r="I321"/>
    </row>
    <row r="322" spans="1:9" x14ac:dyDescent="0.25">
      <c r="A322" s="34">
        <v>45481</v>
      </c>
      <c r="B322" s="52">
        <v>7</v>
      </c>
      <c r="C322" s="52">
        <v>1</v>
      </c>
      <c r="D322" s="55">
        <v>9</v>
      </c>
      <c r="E322" s="42">
        <v>16.770199999999999</v>
      </c>
      <c r="F322" s="55" t="str">
        <f>IF(AND(RTO__3[[#This Row],[Month]]&gt;5,RTO__3[[#This Row],[Month]]&lt;10,RTO__3[[#This Row],[Day of Week]]&lt;=5,RTO__3[[#This Row],[Hour]]&gt;=15,RTO__3[[#This Row],[Hour]]&lt;=18),"ON","OFF")</f>
        <v>OFF</v>
      </c>
      <c r="G322" s="29"/>
      <c r="H322"/>
      <c r="I322"/>
    </row>
    <row r="323" spans="1:9" x14ac:dyDescent="0.25">
      <c r="A323" s="34">
        <v>45481</v>
      </c>
      <c r="B323" s="52">
        <v>7</v>
      </c>
      <c r="C323" s="52">
        <v>1</v>
      </c>
      <c r="D323" s="55">
        <v>10</v>
      </c>
      <c r="E323" s="42">
        <v>9.9199000000000002</v>
      </c>
      <c r="F323" s="55" t="str">
        <f>IF(AND(RTO__3[[#This Row],[Month]]&gt;5,RTO__3[[#This Row],[Month]]&lt;10,RTO__3[[#This Row],[Day of Week]]&lt;=5,RTO__3[[#This Row],[Hour]]&gt;=15,RTO__3[[#This Row],[Hour]]&lt;=18),"ON","OFF")</f>
        <v>OFF</v>
      </c>
      <c r="G323" s="29"/>
      <c r="H323"/>
      <c r="I323"/>
    </row>
    <row r="324" spans="1:9" x14ac:dyDescent="0.25">
      <c r="A324" s="34">
        <v>45481</v>
      </c>
      <c r="B324" s="52">
        <v>7</v>
      </c>
      <c r="C324" s="52">
        <v>1</v>
      </c>
      <c r="D324" s="55">
        <v>11</v>
      </c>
      <c r="E324" s="42">
        <v>22.680399999999999</v>
      </c>
      <c r="F324" s="55" t="str">
        <f>IF(AND(RTO__3[[#This Row],[Month]]&gt;5,RTO__3[[#This Row],[Month]]&lt;10,RTO__3[[#This Row],[Day of Week]]&lt;=5,RTO__3[[#This Row],[Hour]]&gt;=15,RTO__3[[#This Row],[Hour]]&lt;=18),"ON","OFF")</f>
        <v>OFF</v>
      </c>
      <c r="G324" s="29"/>
      <c r="H324"/>
      <c r="I324"/>
    </row>
    <row r="325" spans="1:9" x14ac:dyDescent="0.25">
      <c r="A325" s="34">
        <v>45481</v>
      </c>
      <c r="B325" s="52">
        <v>7</v>
      </c>
      <c r="C325" s="52">
        <v>1</v>
      </c>
      <c r="D325" s="55">
        <v>12</v>
      </c>
      <c r="E325" s="42">
        <v>25.6311</v>
      </c>
      <c r="F325" s="55" t="str">
        <f>IF(AND(RTO__3[[#This Row],[Month]]&gt;5,RTO__3[[#This Row],[Month]]&lt;10,RTO__3[[#This Row],[Day of Week]]&lt;=5,RTO__3[[#This Row],[Hour]]&gt;=15,RTO__3[[#This Row],[Hour]]&lt;=18),"ON","OFF")</f>
        <v>OFF</v>
      </c>
      <c r="G325" s="29"/>
      <c r="H325"/>
      <c r="I325"/>
    </row>
    <row r="326" spans="1:9" x14ac:dyDescent="0.25">
      <c r="A326" s="34">
        <v>45481</v>
      </c>
      <c r="B326" s="52">
        <v>7</v>
      </c>
      <c r="C326" s="52">
        <v>1</v>
      </c>
      <c r="D326" s="55">
        <v>13</v>
      </c>
      <c r="E326" s="42">
        <v>34.5777</v>
      </c>
      <c r="F326" s="55" t="str">
        <f>IF(AND(RTO__3[[#This Row],[Month]]&gt;5,RTO__3[[#This Row],[Month]]&lt;10,RTO__3[[#This Row],[Day of Week]]&lt;=5,RTO__3[[#This Row],[Hour]]&gt;=15,RTO__3[[#This Row],[Hour]]&lt;=18),"ON","OFF")</f>
        <v>OFF</v>
      </c>
      <c r="G326" s="29"/>
      <c r="H326"/>
      <c r="I326"/>
    </row>
    <row r="327" spans="1:9" x14ac:dyDescent="0.25">
      <c r="A327" s="34">
        <v>45481</v>
      </c>
      <c r="B327" s="52">
        <v>7</v>
      </c>
      <c r="C327" s="52">
        <v>1</v>
      </c>
      <c r="D327" s="55">
        <v>14</v>
      </c>
      <c r="E327" s="42">
        <v>37.677900000000001</v>
      </c>
      <c r="F327" s="55" t="str">
        <f>IF(AND(RTO__3[[#This Row],[Month]]&gt;5,RTO__3[[#This Row],[Month]]&lt;10,RTO__3[[#This Row],[Day of Week]]&lt;=5,RTO__3[[#This Row],[Hour]]&gt;=15,RTO__3[[#This Row],[Hour]]&lt;=18),"ON","OFF")</f>
        <v>OFF</v>
      </c>
      <c r="G327" s="29"/>
      <c r="H327"/>
      <c r="I327"/>
    </row>
    <row r="328" spans="1:9" x14ac:dyDescent="0.25">
      <c r="A328" s="34">
        <v>45481</v>
      </c>
      <c r="B328" s="52">
        <v>7</v>
      </c>
      <c r="C328" s="52">
        <v>1</v>
      </c>
      <c r="D328" s="55">
        <v>15</v>
      </c>
      <c r="E328" s="42">
        <v>39.2746</v>
      </c>
      <c r="F328" s="55" t="str">
        <f>IF(AND(RTO__3[[#This Row],[Month]]&gt;5,RTO__3[[#This Row],[Month]]&lt;10,RTO__3[[#This Row],[Day of Week]]&lt;=5,RTO__3[[#This Row],[Hour]]&gt;=15,RTO__3[[#This Row],[Hour]]&lt;=18),"ON","OFF")</f>
        <v>ON</v>
      </c>
      <c r="G328" s="29"/>
      <c r="H328"/>
      <c r="I328"/>
    </row>
    <row r="329" spans="1:9" x14ac:dyDescent="0.25">
      <c r="A329" s="34">
        <v>45481</v>
      </c>
      <c r="B329" s="52">
        <v>7</v>
      </c>
      <c r="C329" s="52">
        <v>1</v>
      </c>
      <c r="D329" s="55">
        <v>16</v>
      </c>
      <c r="E329" s="42">
        <v>43.898499999999999</v>
      </c>
      <c r="F329" s="55" t="str">
        <f>IF(AND(RTO__3[[#This Row],[Month]]&gt;5,RTO__3[[#This Row],[Month]]&lt;10,RTO__3[[#This Row],[Day of Week]]&lt;=5,RTO__3[[#This Row],[Hour]]&gt;=15,RTO__3[[#This Row],[Hour]]&lt;=18),"ON","OFF")</f>
        <v>ON</v>
      </c>
      <c r="G329" s="29"/>
      <c r="H329"/>
      <c r="I329"/>
    </row>
    <row r="330" spans="1:9" x14ac:dyDescent="0.25">
      <c r="A330" s="34">
        <v>45481</v>
      </c>
      <c r="B330" s="52">
        <v>7</v>
      </c>
      <c r="C330" s="52">
        <v>1</v>
      </c>
      <c r="D330" s="55">
        <v>17</v>
      </c>
      <c r="E330" s="42">
        <v>32.782699999999998</v>
      </c>
      <c r="F330" s="55" t="str">
        <f>IF(AND(RTO__3[[#This Row],[Month]]&gt;5,RTO__3[[#This Row],[Month]]&lt;10,RTO__3[[#This Row],[Day of Week]]&lt;=5,RTO__3[[#This Row],[Hour]]&gt;=15,RTO__3[[#This Row],[Hour]]&lt;=18),"ON","OFF")</f>
        <v>ON</v>
      </c>
      <c r="G330" s="29"/>
      <c r="H330"/>
      <c r="I330"/>
    </row>
    <row r="331" spans="1:9" x14ac:dyDescent="0.25">
      <c r="A331" s="34">
        <v>45481</v>
      </c>
      <c r="B331" s="52">
        <v>7</v>
      </c>
      <c r="C331" s="52">
        <v>1</v>
      </c>
      <c r="D331" s="55">
        <v>18</v>
      </c>
      <c r="E331" s="42">
        <v>43.998399999999997</v>
      </c>
      <c r="F331" s="55" t="str">
        <f>IF(AND(RTO__3[[#This Row],[Month]]&gt;5,RTO__3[[#This Row],[Month]]&lt;10,RTO__3[[#This Row],[Day of Week]]&lt;=5,RTO__3[[#This Row],[Hour]]&gt;=15,RTO__3[[#This Row],[Hour]]&lt;=18),"ON","OFF")</f>
        <v>ON</v>
      </c>
      <c r="G331" s="29"/>
      <c r="H331"/>
      <c r="I331"/>
    </row>
    <row r="332" spans="1:9" x14ac:dyDescent="0.25">
      <c r="A332" s="34">
        <v>45481</v>
      </c>
      <c r="B332" s="52">
        <v>7</v>
      </c>
      <c r="C332" s="52">
        <v>1</v>
      </c>
      <c r="D332" s="55">
        <v>19</v>
      </c>
      <c r="E332" s="42">
        <v>74.9251</v>
      </c>
      <c r="F332" s="55" t="str">
        <f>IF(AND(RTO__3[[#This Row],[Month]]&gt;5,RTO__3[[#This Row],[Month]]&lt;10,RTO__3[[#This Row],[Day of Week]]&lt;=5,RTO__3[[#This Row],[Hour]]&gt;=15,RTO__3[[#This Row],[Hour]]&lt;=18),"ON","OFF")</f>
        <v>OFF</v>
      </c>
      <c r="G332" s="29"/>
      <c r="H332"/>
      <c r="I332"/>
    </row>
    <row r="333" spans="1:9" x14ac:dyDescent="0.25">
      <c r="A333" s="34">
        <v>45481</v>
      </c>
      <c r="B333" s="52">
        <v>7</v>
      </c>
      <c r="C333" s="52">
        <v>1</v>
      </c>
      <c r="D333" s="55">
        <v>20</v>
      </c>
      <c r="E333" s="42">
        <v>338.09620000000001</v>
      </c>
      <c r="F333" s="55" t="str">
        <f>IF(AND(RTO__3[[#This Row],[Month]]&gt;5,RTO__3[[#This Row],[Month]]&lt;10,RTO__3[[#This Row],[Day of Week]]&lt;=5,RTO__3[[#This Row],[Hour]]&gt;=15,RTO__3[[#This Row],[Hour]]&lt;=18),"ON","OFF")</f>
        <v>OFF</v>
      </c>
      <c r="G333" s="29"/>
      <c r="H333"/>
      <c r="I333"/>
    </row>
    <row r="334" spans="1:9" x14ac:dyDescent="0.25">
      <c r="A334" s="34">
        <v>45481</v>
      </c>
      <c r="B334" s="52">
        <v>7</v>
      </c>
      <c r="C334" s="52">
        <v>1</v>
      </c>
      <c r="D334" s="55">
        <v>21</v>
      </c>
      <c r="E334" s="42">
        <v>48.783499999999997</v>
      </c>
      <c r="F334" s="55" t="str">
        <f>IF(AND(RTO__3[[#This Row],[Month]]&gt;5,RTO__3[[#This Row],[Month]]&lt;10,RTO__3[[#This Row],[Day of Week]]&lt;=5,RTO__3[[#This Row],[Hour]]&gt;=15,RTO__3[[#This Row],[Hour]]&lt;=18),"ON","OFF")</f>
        <v>OFF</v>
      </c>
      <c r="G334" s="29"/>
      <c r="H334"/>
      <c r="I334"/>
    </row>
    <row r="335" spans="1:9" x14ac:dyDescent="0.25">
      <c r="A335" s="34">
        <v>45481</v>
      </c>
      <c r="B335" s="52">
        <v>7</v>
      </c>
      <c r="C335" s="52">
        <v>1</v>
      </c>
      <c r="D335" s="55">
        <v>22</v>
      </c>
      <c r="E335" s="42">
        <v>38.596600000000002</v>
      </c>
      <c r="F335" s="55" t="str">
        <f>IF(AND(RTO__3[[#This Row],[Month]]&gt;5,RTO__3[[#This Row],[Month]]&lt;10,RTO__3[[#This Row],[Day of Week]]&lt;=5,RTO__3[[#This Row],[Hour]]&gt;=15,RTO__3[[#This Row],[Hour]]&lt;=18),"ON","OFF")</f>
        <v>OFF</v>
      </c>
      <c r="G335" s="29"/>
      <c r="H335"/>
      <c r="I335"/>
    </row>
    <row r="336" spans="1:9" x14ac:dyDescent="0.25">
      <c r="A336" s="34">
        <v>45481</v>
      </c>
      <c r="B336" s="52">
        <v>7</v>
      </c>
      <c r="C336" s="52">
        <v>1</v>
      </c>
      <c r="D336" s="55">
        <v>23</v>
      </c>
      <c r="E336" s="42">
        <v>38.170699999999997</v>
      </c>
      <c r="F336" s="55" t="str">
        <f>IF(AND(RTO__3[[#This Row],[Month]]&gt;5,RTO__3[[#This Row],[Month]]&lt;10,RTO__3[[#This Row],[Day of Week]]&lt;=5,RTO__3[[#This Row],[Hour]]&gt;=15,RTO__3[[#This Row],[Hour]]&lt;=18),"ON","OFF")</f>
        <v>OFF</v>
      </c>
      <c r="G336" s="29"/>
      <c r="H336"/>
      <c r="I336"/>
    </row>
    <row r="337" spans="1:9" x14ac:dyDescent="0.25">
      <c r="A337" s="34">
        <v>45481</v>
      </c>
      <c r="B337" s="52">
        <v>7</v>
      </c>
      <c r="C337" s="52">
        <v>1</v>
      </c>
      <c r="D337" s="55">
        <v>24</v>
      </c>
      <c r="E337" s="42">
        <v>32.342799999999997</v>
      </c>
      <c r="F337" s="55" t="str">
        <f>IF(AND(RTO__3[[#This Row],[Month]]&gt;5,RTO__3[[#This Row],[Month]]&lt;10,RTO__3[[#This Row],[Day of Week]]&lt;=5,RTO__3[[#This Row],[Hour]]&gt;=15,RTO__3[[#This Row],[Hour]]&lt;=18),"ON","OFF")</f>
        <v>OFF</v>
      </c>
      <c r="G337" s="29"/>
      <c r="H337"/>
      <c r="I337"/>
    </row>
    <row r="338" spans="1:9" x14ac:dyDescent="0.25">
      <c r="A338" s="34">
        <v>45482</v>
      </c>
      <c r="B338" s="52">
        <v>7</v>
      </c>
      <c r="C338" s="52">
        <v>2</v>
      </c>
      <c r="D338" s="55">
        <v>1</v>
      </c>
      <c r="E338" s="42">
        <v>35.876399999999997</v>
      </c>
      <c r="F338" s="55" t="str">
        <f>IF(AND(RTO__3[[#This Row],[Month]]&gt;5,RTO__3[[#This Row],[Month]]&lt;10,RTO__3[[#This Row],[Day of Week]]&lt;=5,RTO__3[[#This Row],[Hour]]&gt;=15,RTO__3[[#This Row],[Hour]]&lt;=18),"ON","OFF")</f>
        <v>OFF</v>
      </c>
      <c r="G338" s="29"/>
      <c r="H338"/>
      <c r="I338"/>
    </row>
    <row r="339" spans="1:9" x14ac:dyDescent="0.25">
      <c r="A339" s="34">
        <v>45482</v>
      </c>
      <c r="B339" s="52">
        <v>7</v>
      </c>
      <c r="C339" s="52">
        <v>2</v>
      </c>
      <c r="D339" s="55">
        <v>2</v>
      </c>
      <c r="E339" s="42">
        <v>18.494399999999999</v>
      </c>
      <c r="F339" s="55" t="str">
        <f>IF(AND(RTO__3[[#This Row],[Month]]&gt;5,RTO__3[[#This Row],[Month]]&lt;10,RTO__3[[#This Row],[Day of Week]]&lt;=5,RTO__3[[#This Row],[Hour]]&gt;=15,RTO__3[[#This Row],[Hour]]&lt;=18),"ON","OFF")</f>
        <v>OFF</v>
      </c>
      <c r="G339" s="29"/>
      <c r="H339"/>
      <c r="I339"/>
    </row>
    <row r="340" spans="1:9" x14ac:dyDescent="0.25">
      <c r="A340" s="34">
        <v>45482</v>
      </c>
      <c r="B340" s="52">
        <v>7</v>
      </c>
      <c r="C340" s="52">
        <v>2</v>
      </c>
      <c r="D340" s="55">
        <v>3</v>
      </c>
      <c r="E340" s="42">
        <v>19.553999999999998</v>
      </c>
      <c r="F340" s="55" t="str">
        <f>IF(AND(RTO__3[[#This Row],[Month]]&gt;5,RTO__3[[#This Row],[Month]]&lt;10,RTO__3[[#This Row],[Day of Week]]&lt;=5,RTO__3[[#This Row],[Hour]]&gt;=15,RTO__3[[#This Row],[Hour]]&lt;=18),"ON","OFF")</f>
        <v>OFF</v>
      </c>
      <c r="G340" s="29"/>
      <c r="H340"/>
      <c r="I340"/>
    </row>
    <row r="341" spans="1:9" x14ac:dyDescent="0.25">
      <c r="A341" s="34">
        <v>45482</v>
      </c>
      <c r="B341" s="52">
        <v>7</v>
      </c>
      <c r="C341" s="52">
        <v>2</v>
      </c>
      <c r="D341" s="55">
        <v>4</v>
      </c>
      <c r="E341" s="42">
        <v>20.1172</v>
      </c>
      <c r="F341" s="55" t="str">
        <f>IF(AND(RTO__3[[#This Row],[Month]]&gt;5,RTO__3[[#This Row],[Month]]&lt;10,RTO__3[[#This Row],[Day of Week]]&lt;=5,RTO__3[[#This Row],[Hour]]&gt;=15,RTO__3[[#This Row],[Hour]]&lt;=18),"ON","OFF")</f>
        <v>OFF</v>
      </c>
      <c r="G341" s="29"/>
      <c r="H341"/>
      <c r="I341"/>
    </row>
    <row r="342" spans="1:9" x14ac:dyDescent="0.25">
      <c r="A342" s="34">
        <v>45482</v>
      </c>
      <c r="B342" s="52">
        <v>7</v>
      </c>
      <c r="C342" s="52">
        <v>2</v>
      </c>
      <c r="D342" s="55">
        <v>5</v>
      </c>
      <c r="E342" s="42">
        <v>24.2746</v>
      </c>
      <c r="F342" s="55" t="str">
        <f>IF(AND(RTO__3[[#This Row],[Month]]&gt;5,RTO__3[[#This Row],[Month]]&lt;10,RTO__3[[#This Row],[Day of Week]]&lt;=5,RTO__3[[#This Row],[Hour]]&gt;=15,RTO__3[[#This Row],[Hour]]&lt;=18),"ON","OFF")</f>
        <v>OFF</v>
      </c>
      <c r="G342" s="29"/>
      <c r="H342"/>
      <c r="I342"/>
    </row>
    <row r="343" spans="1:9" x14ac:dyDescent="0.25">
      <c r="A343" s="34">
        <v>45482</v>
      </c>
      <c r="B343" s="52">
        <v>7</v>
      </c>
      <c r="C343" s="52">
        <v>2</v>
      </c>
      <c r="D343" s="55">
        <v>6</v>
      </c>
      <c r="E343" s="42">
        <v>18.297999999999998</v>
      </c>
      <c r="F343" s="55" t="str">
        <f>IF(AND(RTO__3[[#This Row],[Month]]&gt;5,RTO__3[[#This Row],[Month]]&lt;10,RTO__3[[#This Row],[Day of Week]]&lt;=5,RTO__3[[#This Row],[Hour]]&gt;=15,RTO__3[[#This Row],[Hour]]&lt;=18),"ON","OFF")</f>
        <v>OFF</v>
      </c>
      <c r="G343" s="29"/>
      <c r="H343"/>
      <c r="I343"/>
    </row>
    <row r="344" spans="1:9" x14ac:dyDescent="0.25">
      <c r="A344" s="34">
        <v>45482</v>
      </c>
      <c r="B344" s="52">
        <v>7</v>
      </c>
      <c r="C344" s="52">
        <v>2</v>
      </c>
      <c r="D344" s="55">
        <v>7</v>
      </c>
      <c r="E344" s="42">
        <v>18.198399999999999</v>
      </c>
      <c r="F344" s="55" t="str">
        <f>IF(AND(RTO__3[[#This Row],[Month]]&gt;5,RTO__3[[#This Row],[Month]]&lt;10,RTO__3[[#This Row],[Day of Week]]&lt;=5,RTO__3[[#This Row],[Hour]]&gt;=15,RTO__3[[#This Row],[Hour]]&lt;=18),"ON","OFF")</f>
        <v>OFF</v>
      </c>
      <c r="G344" s="29"/>
      <c r="H344"/>
      <c r="I344"/>
    </row>
    <row r="345" spans="1:9" x14ac:dyDescent="0.25">
      <c r="A345" s="34">
        <v>45482</v>
      </c>
      <c r="B345" s="52">
        <v>7</v>
      </c>
      <c r="C345" s="52">
        <v>2</v>
      </c>
      <c r="D345" s="55">
        <v>8</v>
      </c>
      <c r="E345" s="42">
        <v>12.027100000000001</v>
      </c>
      <c r="F345" s="55" t="str">
        <f>IF(AND(RTO__3[[#This Row],[Month]]&gt;5,RTO__3[[#This Row],[Month]]&lt;10,RTO__3[[#This Row],[Day of Week]]&lt;=5,RTO__3[[#This Row],[Hour]]&gt;=15,RTO__3[[#This Row],[Hour]]&lt;=18),"ON","OFF")</f>
        <v>OFF</v>
      </c>
      <c r="G345" s="29"/>
      <c r="H345"/>
      <c r="I345"/>
    </row>
    <row r="346" spans="1:9" x14ac:dyDescent="0.25">
      <c r="A346" s="34">
        <v>45482</v>
      </c>
      <c r="B346" s="52">
        <v>7</v>
      </c>
      <c r="C346" s="52">
        <v>2</v>
      </c>
      <c r="D346" s="55">
        <v>9</v>
      </c>
      <c r="E346" s="42">
        <v>19.249400000000001</v>
      </c>
      <c r="F346" s="55" t="str">
        <f>IF(AND(RTO__3[[#This Row],[Month]]&gt;5,RTO__3[[#This Row],[Month]]&lt;10,RTO__3[[#This Row],[Day of Week]]&lt;=5,RTO__3[[#This Row],[Hour]]&gt;=15,RTO__3[[#This Row],[Hour]]&lt;=18),"ON","OFF")</f>
        <v>OFF</v>
      </c>
      <c r="G346" s="29"/>
      <c r="H346"/>
      <c r="I346"/>
    </row>
    <row r="347" spans="1:9" x14ac:dyDescent="0.25">
      <c r="A347" s="34">
        <v>45482</v>
      </c>
      <c r="B347" s="52">
        <v>7</v>
      </c>
      <c r="C347" s="52">
        <v>2</v>
      </c>
      <c r="D347" s="55">
        <v>10</v>
      </c>
      <c r="E347" s="42">
        <v>22.0716</v>
      </c>
      <c r="F347" s="55" t="str">
        <f>IF(AND(RTO__3[[#This Row],[Month]]&gt;5,RTO__3[[#This Row],[Month]]&lt;10,RTO__3[[#This Row],[Day of Week]]&lt;=5,RTO__3[[#This Row],[Hour]]&gt;=15,RTO__3[[#This Row],[Hour]]&lt;=18),"ON","OFF")</f>
        <v>OFF</v>
      </c>
      <c r="G347" s="29"/>
      <c r="H347"/>
      <c r="I347"/>
    </row>
    <row r="348" spans="1:9" x14ac:dyDescent="0.25">
      <c r="A348" s="34">
        <v>45482</v>
      </c>
      <c r="B348" s="52">
        <v>7</v>
      </c>
      <c r="C348" s="52">
        <v>2</v>
      </c>
      <c r="D348" s="55">
        <v>11</v>
      </c>
      <c r="E348" s="42">
        <v>27.156199999999998</v>
      </c>
      <c r="F348" s="55" t="str">
        <f>IF(AND(RTO__3[[#This Row],[Month]]&gt;5,RTO__3[[#This Row],[Month]]&lt;10,RTO__3[[#This Row],[Day of Week]]&lt;=5,RTO__3[[#This Row],[Hour]]&gt;=15,RTO__3[[#This Row],[Hour]]&lt;=18),"ON","OFF")</f>
        <v>OFF</v>
      </c>
      <c r="G348" s="29"/>
      <c r="H348"/>
      <c r="I348"/>
    </row>
    <row r="349" spans="1:9" x14ac:dyDescent="0.25">
      <c r="A349" s="34">
        <v>45482</v>
      </c>
      <c r="B349" s="52">
        <v>7</v>
      </c>
      <c r="C349" s="52">
        <v>2</v>
      </c>
      <c r="D349" s="55">
        <v>12</v>
      </c>
      <c r="E349" s="42">
        <v>9.7731999999999992</v>
      </c>
      <c r="F349" s="55" t="str">
        <f>IF(AND(RTO__3[[#This Row],[Month]]&gt;5,RTO__3[[#This Row],[Month]]&lt;10,RTO__3[[#This Row],[Day of Week]]&lt;=5,RTO__3[[#This Row],[Hour]]&gt;=15,RTO__3[[#This Row],[Hour]]&lt;=18),"ON","OFF")</f>
        <v>OFF</v>
      </c>
      <c r="G349" s="29"/>
      <c r="H349"/>
      <c r="I349"/>
    </row>
    <row r="350" spans="1:9" x14ac:dyDescent="0.25">
      <c r="A350" s="34">
        <v>45482</v>
      </c>
      <c r="B350" s="52">
        <v>7</v>
      </c>
      <c r="C350" s="52">
        <v>2</v>
      </c>
      <c r="D350" s="55">
        <v>13</v>
      </c>
      <c r="E350" s="42">
        <v>18.216799999999999</v>
      </c>
      <c r="F350" s="55" t="str">
        <f>IF(AND(RTO__3[[#This Row],[Month]]&gt;5,RTO__3[[#This Row],[Month]]&lt;10,RTO__3[[#This Row],[Day of Week]]&lt;=5,RTO__3[[#This Row],[Hour]]&gt;=15,RTO__3[[#This Row],[Hour]]&lt;=18),"ON","OFF")</f>
        <v>OFF</v>
      </c>
      <c r="G350" s="29"/>
      <c r="H350"/>
      <c r="I350"/>
    </row>
    <row r="351" spans="1:9" x14ac:dyDescent="0.25">
      <c r="A351" s="34">
        <v>45482</v>
      </c>
      <c r="B351" s="52">
        <v>7</v>
      </c>
      <c r="C351" s="52">
        <v>2</v>
      </c>
      <c r="D351" s="55">
        <v>14</v>
      </c>
      <c r="E351" s="42">
        <v>35.262300000000003</v>
      </c>
      <c r="F351" s="55" t="str">
        <f>IF(AND(RTO__3[[#This Row],[Month]]&gt;5,RTO__3[[#This Row],[Month]]&lt;10,RTO__3[[#This Row],[Day of Week]]&lt;=5,RTO__3[[#This Row],[Hour]]&gt;=15,RTO__3[[#This Row],[Hour]]&lt;=18),"ON","OFF")</f>
        <v>OFF</v>
      </c>
      <c r="G351" s="29"/>
      <c r="H351"/>
      <c r="I351"/>
    </row>
    <row r="352" spans="1:9" x14ac:dyDescent="0.25">
      <c r="A352" s="34">
        <v>45482</v>
      </c>
      <c r="B352" s="52">
        <v>7</v>
      </c>
      <c r="C352" s="52">
        <v>2</v>
      </c>
      <c r="D352" s="55">
        <v>15</v>
      </c>
      <c r="E352" s="42">
        <v>41.822200000000002</v>
      </c>
      <c r="F352" s="55" t="str">
        <f>IF(AND(RTO__3[[#This Row],[Month]]&gt;5,RTO__3[[#This Row],[Month]]&lt;10,RTO__3[[#This Row],[Day of Week]]&lt;=5,RTO__3[[#This Row],[Hour]]&gt;=15,RTO__3[[#This Row],[Hour]]&lt;=18),"ON","OFF")</f>
        <v>ON</v>
      </c>
      <c r="G352" s="29"/>
      <c r="H352"/>
      <c r="I352"/>
    </row>
    <row r="353" spans="1:9" x14ac:dyDescent="0.25">
      <c r="A353" s="34">
        <v>45482</v>
      </c>
      <c r="B353" s="52">
        <v>7</v>
      </c>
      <c r="C353" s="52">
        <v>2</v>
      </c>
      <c r="D353" s="55">
        <v>16</v>
      </c>
      <c r="E353" s="42">
        <v>47.367600000000003</v>
      </c>
      <c r="F353" s="55" t="str">
        <f>IF(AND(RTO__3[[#This Row],[Month]]&gt;5,RTO__3[[#This Row],[Month]]&lt;10,RTO__3[[#This Row],[Day of Week]]&lt;=5,RTO__3[[#This Row],[Hour]]&gt;=15,RTO__3[[#This Row],[Hour]]&lt;=18),"ON","OFF")</f>
        <v>ON</v>
      </c>
      <c r="G353" s="29"/>
      <c r="H353"/>
      <c r="I353"/>
    </row>
    <row r="354" spans="1:9" x14ac:dyDescent="0.25">
      <c r="A354" s="34">
        <v>45482</v>
      </c>
      <c r="B354" s="52">
        <v>7</v>
      </c>
      <c r="C354" s="52">
        <v>2</v>
      </c>
      <c r="D354" s="55">
        <v>17</v>
      </c>
      <c r="E354" s="42">
        <v>44.115900000000003</v>
      </c>
      <c r="F354" s="55" t="str">
        <f>IF(AND(RTO__3[[#This Row],[Month]]&gt;5,RTO__3[[#This Row],[Month]]&lt;10,RTO__3[[#This Row],[Day of Week]]&lt;=5,RTO__3[[#This Row],[Hour]]&gt;=15,RTO__3[[#This Row],[Hour]]&lt;=18),"ON","OFF")</f>
        <v>ON</v>
      </c>
      <c r="G354" s="29"/>
      <c r="H354"/>
      <c r="I354"/>
    </row>
    <row r="355" spans="1:9" x14ac:dyDescent="0.25">
      <c r="A355" s="34">
        <v>45482</v>
      </c>
      <c r="B355" s="52">
        <v>7</v>
      </c>
      <c r="C355" s="52">
        <v>2</v>
      </c>
      <c r="D355" s="55">
        <v>18</v>
      </c>
      <c r="E355" s="42">
        <v>46.945700000000002</v>
      </c>
      <c r="F355" s="55" t="str">
        <f>IF(AND(RTO__3[[#This Row],[Month]]&gt;5,RTO__3[[#This Row],[Month]]&lt;10,RTO__3[[#This Row],[Day of Week]]&lt;=5,RTO__3[[#This Row],[Hour]]&gt;=15,RTO__3[[#This Row],[Hour]]&lt;=18),"ON","OFF")</f>
        <v>ON</v>
      </c>
      <c r="G355" s="29"/>
      <c r="H355"/>
      <c r="I355"/>
    </row>
    <row r="356" spans="1:9" x14ac:dyDescent="0.25">
      <c r="A356" s="34">
        <v>45482</v>
      </c>
      <c r="B356" s="52">
        <v>7</v>
      </c>
      <c r="C356" s="52">
        <v>2</v>
      </c>
      <c r="D356" s="55">
        <v>19</v>
      </c>
      <c r="E356" s="42">
        <v>84.269199999999998</v>
      </c>
      <c r="F356" s="55" t="str">
        <f>IF(AND(RTO__3[[#This Row],[Month]]&gt;5,RTO__3[[#This Row],[Month]]&lt;10,RTO__3[[#This Row],[Day of Week]]&lt;=5,RTO__3[[#This Row],[Hour]]&gt;=15,RTO__3[[#This Row],[Hour]]&lt;=18),"ON","OFF")</f>
        <v>OFF</v>
      </c>
      <c r="G356" s="29"/>
      <c r="H356"/>
      <c r="I356"/>
    </row>
    <row r="357" spans="1:9" x14ac:dyDescent="0.25">
      <c r="A357" s="34">
        <v>45482</v>
      </c>
      <c r="B357" s="52">
        <v>7</v>
      </c>
      <c r="C357" s="52">
        <v>2</v>
      </c>
      <c r="D357" s="55">
        <v>20</v>
      </c>
      <c r="E357" s="42">
        <v>-13.836600000000001</v>
      </c>
      <c r="F357" s="55" t="str">
        <f>IF(AND(RTO__3[[#This Row],[Month]]&gt;5,RTO__3[[#This Row],[Month]]&lt;10,RTO__3[[#This Row],[Day of Week]]&lt;=5,RTO__3[[#This Row],[Hour]]&gt;=15,RTO__3[[#This Row],[Hour]]&lt;=18),"ON","OFF")</f>
        <v>OFF</v>
      </c>
      <c r="G357" s="29"/>
      <c r="H357"/>
      <c r="I357"/>
    </row>
    <row r="358" spans="1:9" x14ac:dyDescent="0.25">
      <c r="A358" s="34">
        <v>45482</v>
      </c>
      <c r="B358" s="52">
        <v>7</v>
      </c>
      <c r="C358" s="52">
        <v>2</v>
      </c>
      <c r="D358" s="55">
        <v>21</v>
      </c>
      <c r="E358" s="42">
        <v>9.5935000000000006</v>
      </c>
      <c r="F358" s="55" t="str">
        <f>IF(AND(RTO__3[[#This Row],[Month]]&gt;5,RTO__3[[#This Row],[Month]]&lt;10,RTO__3[[#This Row],[Day of Week]]&lt;=5,RTO__3[[#This Row],[Hour]]&gt;=15,RTO__3[[#This Row],[Hour]]&lt;=18),"ON","OFF")</f>
        <v>OFF</v>
      </c>
      <c r="G358" s="29"/>
      <c r="H358"/>
      <c r="I358"/>
    </row>
    <row r="359" spans="1:9" x14ac:dyDescent="0.25">
      <c r="A359" s="34">
        <v>45482</v>
      </c>
      <c r="B359" s="52">
        <v>7</v>
      </c>
      <c r="C359" s="52">
        <v>2</v>
      </c>
      <c r="D359" s="55">
        <v>22</v>
      </c>
      <c r="E359" s="42">
        <v>12.344799999999999</v>
      </c>
      <c r="F359" s="55" t="str">
        <f>IF(AND(RTO__3[[#This Row],[Month]]&gt;5,RTO__3[[#This Row],[Month]]&lt;10,RTO__3[[#This Row],[Day of Week]]&lt;=5,RTO__3[[#This Row],[Hour]]&gt;=15,RTO__3[[#This Row],[Hour]]&lt;=18),"ON","OFF")</f>
        <v>OFF</v>
      </c>
      <c r="G359" s="29"/>
      <c r="H359"/>
      <c r="I359"/>
    </row>
    <row r="360" spans="1:9" x14ac:dyDescent="0.25">
      <c r="A360" s="34">
        <v>45482</v>
      </c>
      <c r="B360" s="52">
        <v>7</v>
      </c>
      <c r="C360" s="52">
        <v>2</v>
      </c>
      <c r="D360" s="55">
        <v>23</v>
      </c>
      <c r="E360" s="42">
        <v>43.459400000000002</v>
      </c>
      <c r="F360" s="55" t="str">
        <f>IF(AND(RTO__3[[#This Row],[Month]]&gt;5,RTO__3[[#This Row],[Month]]&lt;10,RTO__3[[#This Row],[Day of Week]]&lt;=5,RTO__3[[#This Row],[Hour]]&gt;=15,RTO__3[[#This Row],[Hour]]&lt;=18),"ON","OFF")</f>
        <v>OFF</v>
      </c>
      <c r="G360" s="29"/>
      <c r="H360"/>
      <c r="I360"/>
    </row>
    <row r="361" spans="1:9" x14ac:dyDescent="0.25">
      <c r="A361" s="34">
        <v>45482</v>
      </c>
      <c r="B361" s="52">
        <v>7</v>
      </c>
      <c r="C361" s="52">
        <v>2</v>
      </c>
      <c r="D361" s="55">
        <v>24</v>
      </c>
      <c r="E361" s="42">
        <v>10.840199999999999</v>
      </c>
      <c r="F361" s="55" t="str">
        <f>IF(AND(RTO__3[[#This Row],[Month]]&gt;5,RTO__3[[#This Row],[Month]]&lt;10,RTO__3[[#This Row],[Day of Week]]&lt;=5,RTO__3[[#This Row],[Hour]]&gt;=15,RTO__3[[#This Row],[Hour]]&lt;=18),"ON","OFF")</f>
        <v>OFF</v>
      </c>
      <c r="G361" s="29"/>
      <c r="H361"/>
      <c r="I361"/>
    </row>
    <row r="362" spans="1:9" x14ac:dyDescent="0.25">
      <c r="A362" s="34">
        <v>45483</v>
      </c>
      <c r="B362" s="52">
        <v>7</v>
      </c>
      <c r="C362" s="52">
        <v>3</v>
      </c>
      <c r="D362" s="55">
        <v>1</v>
      </c>
      <c r="E362" s="42">
        <v>10.163500000000001</v>
      </c>
      <c r="F362" s="55" t="str">
        <f>IF(AND(RTO__3[[#This Row],[Month]]&gt;5,RTO__3[[#This Row],[Month]]&lt;10,RTO__3[[#This Row],[Day of Week]]&lt;=5,RTO__3[[#This Row],[Hour]]&gt;=15,RTO__3[[#This Row],[Hour]]&lt;=18),"ON","OFF")</f>
        <v>OFF</v>
      </c>
      <c r="G362" s="29"/>
      <c r="H362"/>
      <c r="I362"/>
    </row>
    <row r="363" spans="1:9" x14ac:dyDescent="0.25">
      <c r="A363" s="34">
        <v>45483</v>
      </c>
      <c r="B363" s="52">
        <v>7</v>
      </c>
      <c r="C363" s="52">
        <v>3</v>
      </c>
      <c r="D363" s="55">
        <v>2</v>
      </c>
      <c r="E363" s="42">
        <v>12.2255</v>
      </c>
      <c r="F363" s="55" t="str">
        <f>IF(AND(RTO__3[[#This Row],[Month]]&gt;5,RTO__3[[#This Row],[Month]]&lt;10,RTO__3[[#This Row],[Day of Week]]&lt;=5,RTO__3[[#This Row],[Hour]]&gt;=15,RTO__3[[#This Row],[Hour]]&lt;=18),"ON","OFF")</f>
        <v>OFF</v>
      </c>
      <c r="G363" s="29"/>
      <c r="H363"/>
      <c r="I363"/>
    </row>
    <row r="364" spans="1:9" x14ac:dyDescent="0.25">
      <c r="A364" s="34">
        <v>45483</v>
      </c>
      <c r="B364" s="52">
        <v>7</v>
      </c>
      <c r="C364" s="52">
        <v>3</v>
      </c>
      <c r="D364" s="55">
        <v>3</v>
      </c>
      <c r="E364" s="42">
        <v>7.8148</v>
      </c>
      <c r="F364" s="55" t="str">
        <f>IF(AND(RTO__3[[#This Row],[Month]]&gt;5,RTO__3[[#This Row],[Month]]&lt;10,RTO__3[[#This Row],[Day of Week]]&lt;=5,RTO__3[[#This Row],[Hour]]&gt;=15,RTO__3[[#This Row],[Hour]]&lt;=18),"ON","OFF")</f>
        <v>OFF</v>
      </c>
      <c r="G364" s="29"/>
      <c r="H364"/>
      <c r="I364"/>
    </row>
    <row r="365" spans="1:9" x14ac:dyDescent="0.25">
      <c r="A365" s="34">
        <v>45483</v>
      </c>
      <c r="B365" s="52">
        <v>7</v>
      </c>
      <c r="C365" s="52">
        <v>3</v>
      </c>
      <c r="D365" s="55">
        <v>4</v>
      </c>
      <c r="E365" s="42">
        <v>16.4343</v>
      </c>
      <c r="F365" s="55" t="str">
        <f>IF(AND(RTO__3[[#This Row],[Month]]&gt;5,RTO__3[[#This Row],[Month]]&lt;10,RTO__3[[#This Row],[Day of Week]]&lt;=5,RTO__3[[#This Row],[Hour]]&gt;=15,RTO__3[[#This Row],[Hour]]&lt;=18),"ON","OFF")</f>
        <v>OFF</v>
      </c>
      <c r="G365" s="29"/>
      <c r="H365"/>
      <c r="I365"/>
    </row>
    <row r="366" spans="1:9" x14ac:dyDescent="0.25">
      <c r="A366" s="34">
        <v>45483</v>
      </c>
      <c r="B366" s="52">
        <v>7</v>
      </c>
      <c r="C366" s="52">
        <v>3</v>
      </c>
      <c r="D366" s="55">
        <v>5</v>
      </c>
      <c r="E366" s="42">
        <v>8.0112000000000005</v>
      </c>
      <c r="F366" s="55" t="str">
        <f>IF(AND(RTO__3[[#This Row],[Month]]&gt;5,RTO__3[[#This Row],[Month]]&lt;10,RTO__3[[#This Row],[Day of Week]]&lt;=5,RTO__3[[#This Row],[Hour]]&gt;=15,RTO__3[[#This Row],[Hour]]&lt;=18),"ON","OFF")</f>
        <v>OFF</v>
      </c>
      <c r="G366" s="29"/>
      <c r="H366"/>
      <c r="I366"/>
    </row>
    <row r="367" spans="1:9" x14ac:dyDescent="0.25">
      <c r="A367" s="34">
        <v>45483</v>
      </c>
      <c r="B367" s="52">
        <v>7</v>
      </c>
      <c r="C367" s="52">
        <v>3</v>
      </c>
      <c r="D367" s="55">
        <v>6</v>
      </c>
      <c r="E367" s="42">
        <v>21.640999999999998</v>
      </c>
      <c r="F367" s="55" t="str">
        <f>IF(AND(RTO__3[[#This Row],[Month]]&gt;5,RTO__3[[#This Row],[Month]]&lt;10,RTO__3[[#This Row],[Day of Week]]&lt;=5,RTO__3[[#This Row],[Hour]]&gt;=15,RTO__3[[#This Row],[Hour]]&lt;=18),"ON","OFF")</f>
        <v>OFF</v>
      </c>
      <c r="G367" s="29"/>
      <c r="H367"/>
      <c r="I367"/>
    </row>
    <row r="368" spans="1:9" x14ac:dyDescent="0.25">
      <c r="A368" s="34">
        <v>45483</v>
      </c>
      <c r="B368" s="52">
        <v>7</v>
      </c>
      <c r="C368" s="52">
        <v>3</v>
      </c>
      <c r="D368" s="55">
        <v>7</v>
      </c>
      <c r="E368" s="42">
        <v>8.8937000000000008</v>
      </c>
      <c r="F368" s="55" t="str">
        <f>IF(AND(RTO__3[[#This Row],[Month]]&gt;5,RTO__3[[#This Row],[Month]]&lt;10,RTO__3[[#This Row],[Day of Week]]&lt;=5,RTO__3[[#This Row],[Hour]]&gt;=15,RTO__3[[#This Row],[Hour]]&lt;=18),"ON","OFF")</f>
        <v>OFF</v>
      </c>
      <c r="G368" s="29"/>
      <c r="H368"/>
      <c r="I368"/>
    </row>
    <row r="369" spans="1:9" x14ac:dyDescent="0.25">
      <c r="A369" s="34">
        <v>45483</v>
      </c>
      <c r="B369" s="52">
        <v>7</v>
      </c>
      <c r="C369" s="52">
        <v>3</v>
      </c>
      <c r="D369" s="55">
        <v>8</v>
      </c>
      <c r="E369" s="42">
        <v>8.4786999999999999</v>
      </c>
      <c r="F369" s="55" t="str">
        <f>IF(AND(RTO__3[[#This Row],[Month]]&gt;5,RTO__3[[#This Row],[Month]]&lt;10,RTO__3[[#This Row],[Day of Week]]&lt;=5,RTO__3[[#This Row],[Hour]]&gt;=15,RTO__3[[#This Row],[Hour]]&lt;=18),"ON","OFF")</f>
        <v>OFF</v>
      </c>
      <c r="G369" s="29"/>
      <c r="H369"/>
      <c r="I369"/>
    </row>
    <row r="370" spans="1:9" x14ac:dyDescent="0.25">
      <c r="A370" s="34">
        <v>45483</v>
      </c>
      <c r="B370" s="52">
        <v>7</v>
      </c>
      <c r="C370" s="52">
        <v>3</v>
      </c>
      <c r="D370" s="55">
        <v>9</v>
      </c>
      <c r="E370" s="42">
        <v>11.7959</v>
      </c>
      <c r="F370" s="55" t="str">
        <f>IF(AND(RTO__3[[#This Row],[Month]]&gt;5,RTO__3[[#This Row],[Month]]&lt;10,RTO__3[[#This Row],[Day of Week]]&lt;=5,RTO__3[[#This Row],[Hour]]&gt;=15,RTO__3[[#This Row],[Hour]]&lt;=18),"ON","OFF")</f>
        <v>OFF</v>
      </c>
      <c r="G370" s="29"/>
      <c r="H370"/>
      <c r="I370"/>
    </row>
    <row r="371" spans="1:9" x14ac:dyDescent="0.25">
      <c r="A371" s="34">
        <v>45483</v>
      </c>
      <c r="B371" s="52">
        <v>7</v>
      </c>
      <c r="C371" s="52">
        <v>3</v>
      </c>
      <c r="D371" s="55">
        <v>10</v>
      </c>
      <c r="E371" s="42">
        <v>12.185700000000001</v>
      </c>
      <c r="F371" s="55" t="str">
        <f>IF(AND(RTO__3[[#This Row],[Month]]&gt;5,RTO__3[[#This Row],[Month]]&lt;10,RTO__3[[#This Row],[Day of Week]]&lt;=5,RTO__3[[#This Row],[Hour]]&gt;=15,RTO__3[[#This Row],[Hour]]&lt;=18),"ON","OFF")</f>
        <v>OFF</v>
      </c>
      <c r="G371" s="29"/>
      <c r="H371"/>
      <c r="I371"/>
    </row>
    <row r="372" spans="1:9" x14ac:dyDescent="0.25">
      <c r="A372" s="34">
        <v>45483</v>
      </c>
      <c r="B372" s="52">
        <v>7</v>
      </c>
      <c r="C372" s="52">
        <v>3</v>
      </c>
      <c r="D372" s="55">
        <v>11</v>
      </c>
      <c r="E372" s="42">
        <v>14.1045</v>
      </c>
      <c r="F372" s="55" t="str">
        <f>IF(AND(RTO__3[[#This Row],[Month]]&gt;5,RTO__3[[#This Row],[Month]]&lt;10,RTO__3[[#This Row],[Day of Week]]&lt;=5,RTO__3[[#This Row],[Hour]]&gt;=15,RTO__3[[#This Row],[Hour]]&lt;=18),"ON","OFF")</f>
        <v>OFF</v>
      </c>
      <c r="G372" s="29"/>
      <c r="H372"/>
      <c r="I372"/>
    </row>
    <row r="373" spans="1:9" x14ac:dyDescent="0.25">
      <c r="A373" s="34">
        <v>45483</v>
      </c>
      <c r="B373" s="52">
        <v>7</v>
      </c>
      <c r="C373" s="52">
        <v>3</v>
      </c>
      <c r="D373" s="55">
        <v>12</v>
      </c>
      <c r="E373" s="42">
        <v>15.451599999999999</v>
      </c>
      <c r="F373" s="55" t="str">
        <f>IF(AND(RTO__3[[#This Row],[Month]]&gt;5,RTO__3[[#This Row],[Month]]&lt;10,RTO__3[[#This Row],[Day of Week]]&lt;=5,RTO__3[[#This Row],[Hour]]&gt;=15,RTO__3[[#This Row],[Hour]]&lt;=18),"ON","OFF")</f>
        <v>OFF</v>
      </c>
      <c r="G373" s="29"/>
      <c r="H373"/>
      <c r="I373"/>
    </row>
    <row r="374" spans="1:9" x14ac:dyDescent="0.25">
      <c r="A374" s="34">
        <v>45483</v>
      </c>
      <c r="B374" s="52">
        <v>7</v>
      </c>
      <c r="C374" s="52">
        <v>3</v>
      </c>
      <c r="D374" s="55">
        <v>13</v>
      </c>
      <c r="E374" s="42">
        <v>18.8736</v>
      </c>
      <c r="F374" s="55" t="str">
        <f>IF(AND(RTO__3[[#This Row],[Month]]&gt;5,RTO__3[[#This Row],[Month]]&lt;10,RTO__3[[#This Row],[Day of Week]]&lt;=5,RTO__3[[#This Row],[Hour]]&gt;=15,RTO__3[[#This Row],[Hour]]&lt;=18),"ON","OFF")</f>
        <v>OFF</v>
      </c>
      <c r="G374" s="29"/>
      <c r="H374"/>
      <c r="I374"/>
    </row>
    <row r="375" spans="1:9" x14ac:dyDescent="0.25">
      <c r="A375" s="34">
        <v>45483</v>
      </c>
      <c r="B375" s="52">
        <v>7</v>
      </c>
      <c r="C375" s="52">
        <v>3</v>
      </c>
      <c r="D375" s="55">
        <v>14</v>
      </c>
      <c r="E375" s="42">
        <v>29.972999999999999</v>
      </c>
      <c r="F375" s="55" t="str">
        <f>IF(AND(RTO__3[[#This Row],[Month]]&gt;5,RTO__3[[#This Row],[Month]]&lt;10,RTO__3[[#This Row],[Day of Week]]&lt;=5,RTO__3[[#This Row],[Hour]]&gt;=15,RTO__3[[#This Row],[Hour]]&lt;=18),"ON","OFF")</f>
        <v>OFF</v>
      </c>
      <c r="G375" s="29"/>
      <c r="H375"/>
      <c r="I375"/>
    </row>
    <row r="376" spans="1:9" x14ac:dyDescent="0.25">
      <c r="A376" s="34">
        <v>45483</v>
      </c>
      <c r="B376" s="52">
        <v>7</v>
      </c>
      <c r="C376" s="52">
        <v>3</v>
      </c>
      <c r="D376" s="55">
        <v>15</v>
      </c>
      <c r="E376" s="42">
        <v>42.664400000000001</v>
      </c>
      <c r="F376" s="55" t="str">
        <f>IF(AND(RTO__3[[#This Row],[Month]]&gt;5,RTO__3[[#This Row],[Month]]&lt;10,RTO__3[[#This Row],[Day of Week]]&lt;=5,RTO__3[[#This Row],[Hour]]&gt;=15,RTO__3[[#This Row],[Hour]]&lt;=18),"ON","OFF")</f>
        <v>ON</v>
      </c>
      <c r="G376" s="29"/>
      <c r="H376"/>
      <c r="I376"/>
    </row>
    <row r="377" spans="1:9" x14ac:dyDescent="0.25">
      <c r="A377" s="34">
        <v>45483</v>
      </c>
      <c r="B377" s="52">
        <v>7</v>
      </c>
      <c r="C377" s="52">
        <v>3</v>
      </c>
      <c r="D377" s="55">
        <v>16</v>
      </c>
      <c r="E377" s="42">
        <v>205.50559999999999</v>
      </c>
      <c r="F377" s="55" t="str">
        <f>IF(AND(RTO__3[[#This Row],[Month]]&gt;5,RTO__3[[#This Row],[Month]]&lt;10,RTO__3[[#This Row],[Day of Week]]&lt;=5,RTO__3[[#This Row],[Hour]]&gt;=15,RTO__3[[#This Row],[Hour]]&lt;=18),"ON","OFF")</f>
        <v>ON</v>
      </c>
      <c r="G377" s="29"/>
      <c r="H377"/>
      <c r="I377"/>
    </row>
    <row r="378" spans="1:9" x14ac:dyDescent="0.25">
      <c r="A378" s="34">
        <v>45483</v>
      </c>
      <c r="B378" s="52">
        <v>7</v>
      </c>
      <c r="C378" s="52">
        <v>3</v>
      </c>
      <c r="D378" s="55">
        <v>17</v>
      </c>
      <c r="E378" s="42">
        <v>39.610999999999997</v>
      </c>
      <c r="F378" s="55" t="str">
        <f>IF(AND(RTO__3[[#This Row],[Month]]&gt;5,RTO__3[[#This Row],[Month]]&lt;10,RTO__3[[#This Row],[Day of Week]]&lt;=5,RTO__3[[#This Row],[Hour]]&gt;=15,RTO__3[[#This Row],[Hour]]&lt;=18),"ON","OFF")</f>
        <v>ON</v>
      </c>
      <c r="G378" s="29"/>
      <c r="H378"/>
      <c r="I378"/>
    </row>
    <row r="379" spans="1:9" x14ac:dyDescent="0.25">
      <c r="A379" s="34">
        <v>45483</v>
      </c>
      <c r="B379" s="52">
        <v>7</v>
      </c>
      <c r="C379" s="52">
        <v>3</v>
      </c>
      <c r="D379" s="55">
        <v>18</v>
      </c>
      <c r="E379" s="42">
        <v>14.097099999999999</v>
      </c>
      <c r="F379" s="55" t="str">
        <f>IF(AND(RTO__3[[#This Row],[Month]]&gt;5,RTO__3[[#This Row],[Month]]&lt;10,RTO__3[[#This Row],[Day of Week]]&lt;=5,RTO__3[[#This Row],[Hour]]&gt;=15,RTO__3[[#This Row],[Hour]]&lt;=18),"ON","OFF")</f>
        <v>ON</v>
      </c>
      <c r="G379" s="29"/>
      <c r="H379"/>
      <c r="I379"/>
    </row>
    <row r="380" spans="1:9" x14ac:dyDescent="0.25">
      <c r="A380" s="34">
        <v>45483</v>
      </c>
      <c r="B380" s="52">
        <v>7</v>
      </c>
      <c r="C380" s="52">
        <v>3</v>
      </c>
      <c r="D380" s="55">
        <v>19</v>
      </c>
      <c r="E380" s="42">
        <v>11.7087</v>
      </c>
      <c r="F380" s="55" t="str">
        <f>IF(AND(RTO__3[[#This Row],[Month]]&gt;5,RTO__3[[#This Row],[Month]]&lt;10,RTO__3[[#This Row],[Day of Week]]&lt;=5,RTO__3[[#This Row],[Hour]]&gt;=15,RTO__3[[#This Row],[Hour]]&lt;=18),"ON","OFF")</f>
        <v>OFF</v>
      </c>
      <c r="G380" s="29"/>
      <c r="H380"/>
      <c r="I380"/>
    </row>
    <row r="381" spans="1:9" x14ac:dyDescent="0.25">
      <c r="A381" s="34">
        <v>45483</v>
      </c>
      <c r="B381" s="52">
        <v>7</v>
      </c>
      <c r="C381" s="52">
        <v>3</v>
      </c>
      <c r="D381" s="55">
        <v>20</v>
      </c>
      <c r="E381" s="42">
        <v>11.523999999999999</v>
      </c>
      <c r="F381" s="55" t="str">
        <f>IF(AND(RTO__3[[#This Row],[Month]]&gt;5,RTO__3[[#This Row],[Month]]&lt;10,RTO__3[[#This Row],[Day of Week]]&lt;=5,RTO__3[[#This Row],[Hour]]&gt;=15,RTO__3[[#This Row],[Hour]]&lt;=18),"ON","OFF")</f>
        <v>OFF</v>
      </c>
      <c r="G381" s="29"/>
      <c r="H381"/>
      <c r="I381"/>
    </row>
    <row r="382" spans="1:9" x14ac:dyDescent="0.25">
      <c r="A382" s="34">
        <v>45483</v>
      </c>
      <c r="B382" s="52">
        <v>7</v>
      </c>
      <c r="C382" s="52">
        <v>3</v>
      </c>
      <c r="D382" s="55">
        <v>21</v>
      </c>
      <c r="E382" s="42">
        <v>11.1815</v>
      </c>
      <c r="F382" s="55" t="str">
        <f>IF(AND(RTO__3[[#This Row],[Month]]&gt;5,RTO__3[[#This Row],[Month]]&lt;10,RTO__3[[#This Row],[Day of Week]]&lt;=5,RTO__3[[#This Row],[Hour]]&gt;=15,RTO__3[[#This Row],[Hour]]&lt;=18),"ON","OFF")</f>
        <v>OFF</v>
      </c>
      <c r="G382" s="29"/>
      <c r="H382"/>
      <c r="I382"/>
    </row>
    <row r="383" spans="1:9" x14ac:dyDescent="0.25">
      <c r="A383" s="34">
        <v>45483</v>
      </c>
      <c r="B383" s="52">
        <v>7</v>
      </c>
      <c r="C383" s="52">
        <v>3</v>
      </c>
      <c r="D383" s="55">
        <v>22</v>
      </c>
      <c r="E383" s="42">
        <v>12.1296</v>
      </c>
      <c r="F383" s="55" t="str">
        <f>IF(AND(RTO__3[[#This Row],[Month]]&gt;5,RTO__3[[#This Row],[Month]]&lt;10,RTO__3[[#This Row],[Day of Week]]&lt;=5,RTO__3[[#This Row],[Hour]]&gt;=15,RTO__3[[#This Row],[Hour]]&lt;=18),"ON","OFF")</f>
        <v>OFF</v>
      </c>
      <c r="G383" s="29"/>
      <c r="H383"/>
      <c r="I383"/>
    </row>
    <row r="384" spans="1:9" x14ac:dyDescent="0.25">
      <c r="A384" s="34">
        <v>45483</v>
      </c>
      <c r="B384" s="52">
        <v>7</v>
      </c>
      <c r="C384" s="52">
        <v>3</v>
      </c>
      <c r="D384" s="55">
        <v>23</v>
      </c>
      <c r="E384" s="42">
        <v>11.3565</v>
      </c>
      <c r="F384" s="55" t="str">
        <f>IF(AND(RTO__3[[#This Row],[Month]]&gt;5,RTO__3[[#This Row],[Month]]&lt;10,RTO__3[[#This Row],[Day of Week]]&lt;=5,RTO__3[[#This Row],[Hour]]&gt;=15,RTO__3[[#This Row],[Hour]]&lt;=18),"ON","OFF")</f>
        <v>OFF</v>
      </c>
      <c r="G384" s="29"/>
      <c r="H384"/>
      <c r="I384"/>
    </row>
    <row r="385" spans="1:9" x14ac:dyDescent="0.25">
      <c r="A385" s="34">
        <v>45483</v>
      </c>
      <c r="B385" s="52">
        <v>7</v>
      </c>
      <c r="C385" s="52">
        <v>3</v>
      </c>
      <c r="D385" s="55">
        <v>24</v>
      </c>
      <c r="E385" s="42">
        <v>12.5067</v>
      </c>
      <c r="F385" s="55" t="str">
        <f>IF(AND(RTO__3[[#This Row],[Month]]&gt;5,RTO__3[[#This Row],[Month]]&lt;10,RTO__3[[#This Row],[Day of Week]]&lt;=5,RTO__3[[#This Row],[Hour]]&gt;=15,RTO__3[[#This Row],[Hour]]&lt;=18),"ON","OFF")</f>
        <v>OFF</v>
      </c>
      <c r="G385" s="29"/>
      <c r="H385"/>
      <c r="I385"/>
    </row>
    <row r="386" spans="1:9" x14ac:dyDescent="0.25">
      <c r="A386" s="34">
        <v>45484</v>
      </c>
      <c r="B386" s="52">
        <v>7</v>
      </c>
      <c r="C386" s="52">
        <v>4</v>
      </c>
      <c r="D386" s="55">
        <v>1</v>
      </c>
      <c r="E386" s="42">
        <v>14.31</v>
      </c>
      <c r="F386" s="55" t="str">
        <f>IF(AND(RTO__3[[#This Row],[Month]]&gt;5,RTO__3[[#This Row],[Month]]&lt;10,RTO__3[[#This Row],[Day of Week]]&lt;=5,RTO__3[[#This Row],[Hour]]&gt;=15,RTO__3[[#This Row],[Hour]]&lt;=18),"ON","OFF")</f>
        <v>OFF</v>
      </c>
      <c r="G386" s="29"/>
      <c r="H386"/>
      <c r="I386"/>
    </row>
    <row r="387" spans="1:9" x14ac:dyDescent="0.25">
      <c r="A387" s="34">
        <v>45484</v>
      </c>
      <c r="B387" s="52">
        <v>7</v>
      </c>
      <c r="C387" s="52">
        <v>4</v>
      </c>
      <c r="D387" s="55">
        <v>2</v>
      </c>
      <c r="E387" s="42">
        <v>12.090400000000001</v>
      </c>
      <c r="F387" s="55" t="str">
        <f>IF(AND(RTO__3[[#This Row],[Month]]&gt;5,RTO__3[[#This Row],[Month]]&lt;10,RTO__3[[#This Row],[Day of Week]]&lt;=5,RTO__3[[#This Row],[Hour]]&gt;=15,RTO__3[[#This Row],[Hour]]&lt;=18),"ON","OFF")</f>
        <v>OFF</v>
      </c>
      <c r="G387" s="29"/>
      <c r="H387"/>
      <c r="I387"/>
    </row>
    <row r="388" spans="1:9" x14ac:dyDescent="0.25">
      <c r="A388" s="34">
        <v>45484</v>
      </c>
      <c r="B388" s="52">
        <v>7</v>
      </c>
      <c r="C388" s="52">
        <v>4</v>
      </c>
      <c r="D388" s="55">
        <v>3</v>
      </c>
      <c r="E388" s="42">
        <v>12.1097</v>
      </c>
      <c r="F388" s="55" t="str">
        <f>IF(AND(RTO__3[[#This Row],[Month]]&gt;5,RTO__3[[#This Row],[Month]]&lt;10,RTO__3[[#This Row],[Day of Week]]&lt;=5,RTO__3[[#This Row],[Hour]]&gt;=15,RTO__3[[#This Row],[Hour]]&lt;=18),"ON","OFF")</f>
        <v>OFF</v>
      </c>
      <c r="G388" s="29"/>
      <c r="H388"/>
      <c r="I388"/>
    </row>
    <row r="389" spans="1:9" x14ac:dyDescent="0.25">
      <c r="A389" s="34">
        <v>45484</v>
      </c>
      <c r="B389" s="52">
        <v>7</v>
      </c>
      <c r="C389" s="52">
        <v>4</v>
      </c>
      <c r="D389" s="55">
        <v>4</v>
      </c>
      <c r="E389" s="42">
        <v>11.7118</v>
      </c>
      <c r="F389" s="55" t="str">
        <f>IF(AND(RTO__3[[#This Row],[Month]]&gt;5,RTO__3[[#This Row],[Month]]&lt;10,RTO__3[[#This Row],[Day of Week]]&lt;=5,RTO__3[[#This Row],[Hour]]&gt;=15,RTO__3[[#This Row],[Hour]]&lt;=18),"ON","OFF")</f>
        <v>OFF</v>
      </c>
      <c r="G389" s="29"/>
      <c r="H389"/>
      <c r="I389"/>
    </row>
    <row r="390" spans="1:9" x14ac:dyDescent="0.25">
      <c r="A390" s="34">
        <v>45484</v>
      </c>
      <c r="B390" s="52">
        <v>7</v>
      </c>
      <c r="C390" s="52">
        <v>4</v>
      </c>
      <c r="D390" s="55">
        <v>5</v>
      </c>
      <c r="E390" s="42">
        <v>11.8124</v>
      </c>
      <c r="F390" s="55" t="str">
        <f>IF(AND(RTO__3[[#This Row],[Month]]&gt;5,RTO__3[[#This Row],[Month]]&lt;10,RTO__3[[#This Row],[Day of Week]]&lt;=5,RTO__3[[#This Row],[Hour]]&gt;=15,RTO__3[[#This Row],[Hour]]&lt;=18),"ON","OFF")</f>
        <v>OFF</v>
      </c>
      <c r="G390" s="29"/>
      <c r="H390"/>
      <c r="I390"/>
    </row>
    <row r="391" spans="1:9" x14ac:dyDescent="0.25">
      <c r="A391" s="34">
        <v>45484</v>
      </c>
      <c r="B391" s="52">
        <v>7</v>
      </c>
      <c r="C391" s="52">
        <v>4</v>
      </c>
      <c r="D391" s="55">
        <v>6</v>
      </c>
      <c r="E391" s="42">
        <v>11.766299999999999</v>
      </c>
      <c r="F391" s="55" t="str">
        <f>IF(AND(RTO__3[[#This Row],[Month]]&gt;5,RTO__3[[#This Row],[Month]]&lt;10,RTO__3[[#This Row],[Day of Week]]&lt;=5,RTO__3[[#This Row],[Hour]]&gt;=15,RTO__3[[#This Row],[Hour]]&lt;=18),"ON","OFF")</f>
        <v>OFF</v>
      </c>
      <c r="G391" s="29"/>
      <c r="H391"/>
      <c r="I391"/>
    </row>
    <row r="392" spans="1:9" x14ac:dyDescent="0.25">
      <c r="A392" s="34">
        <v>45484</v>
      </c>
      <c r="B392" s="52">
        <v>7</v>
      </c>
      <c r="C392" s="52">
        <v>4</v>
      </c>
      <c r="D392" s="55">
        <v>7</v>
      </c>
      <c r="E392" s="42">
        <v>-21.792300000000001</v>
      </c>
      <c r="F392" s="55" t="str">
        <f>IF(AND(RTO__3[[#This Row],[Month]]&gt;5,RTO__3[[#This Row],[Month]]&lt;10,RTO__3[[#This Row],[Day of Week]]&lt;=5,RTO__3[[#This Row],[Hour]]&gt;=15,RTO__3[[#This Row],[Hour]]&lt;=18),"ON","OFF")</f>
        <v>OFF</v>
      </c>
      <c r="G392" s="29"/>
      <c r="H392"/>
      <c r="I392"/>
    </row>
    <row r="393" spans="1:9" x14ac:dyDescent="0.25">
      <c r="A393" s="34">
        <v>45484</v>
      </c>
      <c r="B393" s="52">
        <v>7</v>
      </c>
      <c r="C393" s="52">
        <v>4</v>
      </c>
      <c r="D393" s="55">
        <v>8</v>
      </c>
      <c r="E393" s="42">
        <v>-0.64259999999999995</v>
      </c>
      <c r="F393" s="55" t="str">
        <f>IF(AND(RTO__3[[#This Row],[Month]]&gt;5,RTO__3[[#This Row],[Month]]&lt;10,RTO__3[[#This Row],[Day of Week]]&lt;=5,RTO__3[[#This Row],[Hour]]&gt;=15,RTO__3[[#This Row],[Hour]]&lt;=18),"ON","OFF")</f>
        <v>OFF</v>
      </c>
      <c r="G393" s="29"/>
      <c r="H393"/>
      <c r="I393"/>
    </row>
    <row r="394" spans="1:9" x14ac:dyDescent="0.25">
      <c r="A394" s="34">
        <v>45484</v>
      </c>
      <c r="B394" s="52">
        <v>7</v>
      </c>
      <c r="C394" s="52">
        <v>4</v>
      </c>
      <c r="D394" s="55">
        <v>9</v>
      </c>
      <c r="E394" s="42">
        <v>11.227499999999999</v>
      </c>
      <c r="F394" s="55" t="str">
        <f>IF(AND(RTO__3[[#This Row],[Month]]&gt;5,RTO__3[[#This Row],[Month]]&lt;10,RTO__3[[#This Row],[Day of Week]]&lt;=5,RTO__3[[#This Row],[Hour]]&gt;=15,RTO__3[[#This Row],[Hour]]&lt;=18),"ON","OFF")</f>
        <v>OFF</v>
      </c>
      <c r="G394" s="29"/>
      <c r="H394"/>
      <c r="I394"/>
    </row>
    <row r="395" spans="1:9" x14ac:dyDescent="0.25">
      <c r="A395" s="34">
        <v>45484</v>
      </c>
      <c r="B395" s="52">
        <v>7</v>
      </c>
      <c r="C395" s="52">
        <v>4</v>
      </c>
      <c r="D395" s="55">
        <v>10</v>
      </c>
      <c r="E395" s="42">
        <v>11.9131</v>
      </c>
      <c r="F395" s="55" t="str">
        <f>IF(AND(RTO__3[[#This Row],[Month]]&gt;5,RTO__3[[#This Row],[Month]]&lt;10,RTO__3[[#This Row],[Day of Week]]&lt;=5,RTO__3[[#This Row],[Hour]]&gt;=15,RTO__3[[#This Row],[Hour]]&lt;=18),"ON","OFF")</f>
        <v>OFF</v>
      </c>
      <c r="G395" s="29"/>
      <c r="H395"/>
      <c r="I395"/>
    </row>
    <row r="396" spans="1:9" x14ac:dyDescent="0.25">
      <c r="A396" s="34">
        <v>45484</v>
      </c>
      <c r="B396" s="52">
        <v>7</v>
      </c>
      <c r="C396" s="52">
        <v>4</v>
      </c>
      <c r="D396" s="55">
        <v>11</v>
      </c>
      <c r="E396" s="42">
        <v>15.7342</v>
      </c>
      <c r="F396" s="55" t="str">
        <f>IF(AND(RTO__3[[#This Row],[Month]]&gt;5,RTO__3[[#This Row],[Month]]&lt;10,RTO__3[[#This Row],[Day of Week]]&lt;=5,RTO__3[[#This Row],[Hour]]&gt;=15,RTO__3[[#This Row],[Hour]]&lt;=18),"ON","OFF")</f>
        <v>OFF</v>
      </c>
      <c r="G396" s="29"/>
      <c r="H396"/>
      <c r="I396"/>
    </row>
    <row r="397" spans="1:9" x14ac:dyDescent="0.25">
      <c r="A397" s="34">
        <v>45484</v>
      </c>
      <c r="B397" s="52">
        <v>7</v>
      </c>
      <c r="C397" s="52">
        <v>4</v>
      </c>
      <c r="D397" s="55">
        <v>12</v>
      </c>
      <c r="E397" s="42">
        <v>24.265999999999998</v>
      </c>
      <c r="F397" s="55" t="str">
        <f>IF(AND(RTO__3[[#This Row],[Month]]&gt;5,RTO__3[[#This Row],[Month]]&lt;10,RTO__3[[#This Row],[Day of Week]]&lt;=5,RTO__3[[#This Row],[Hour]]&gt;=15,RTO__3[[#This Row],[Hour]]&lt;=18),"ON","OFF")</f>
        <v>OFF</v>
      </c>
      <c r="G397" s="29"/>
      <c r="H397"/>
      <c r="I397"/>
    </row>
    <row r="398" spans="1:9" x14ac:dyDescent="0.25">
      <c r="A398" s="34">
        <v>45484</v>
      </c>
      <c r="B398" s="52">
        <v>7</v>
      </c>
      <c r="C398" s="52">
        <v>4</v>
      </c>
      <c r="D398" s="55">
        <v>13</v>
      </c>
      <c r="E398" s="42">
        <v>23.976700000000001</v>
      </c>
      <c r="F398" s="55" t="str">
        <f>IF(AND(RTO__3[[#This Row],[Month]]&gt;5,RTO__3[[#This Row],[Month]]&lt;10,RTO__3[[#This Row],[Day of Week]]&lt;=5,RTO__3[[#This Row],[Hour]]&gt;=15,RTO__3[[#This Row],[Hour]]&lt;=18),"ON","OFF")</f>
        <v>OFF</v>
      </c>
      <c r="G398" s="29"/>
      <c r="H398"/>
      <c r="I398"/>
    </row>
    <row r="399" spans="1:9" x14ac:dyDescent="0.25">
      <c r="A399" s="34">
        <v>45484</v>
      </c>
      <c r="B399" s="52">
        <v>7</v>
      </c>
      <c r="C399" s="52">
        <v>4</v>
      </c>
      <c r="D399" s="55">
        <v>14</v>
      </c>
      <c r="E399" s="42">
        <v>37.509099999999997</v>
      </c>
      <c r="F399" s="55" t="str">
        <f>IF(AND(RTO__3[[#This Row],[Month]]&gt;5,RTO__3[[#This Row],[Month]]&lt;10,RTO__3[[#This Row],[Day of Week]]&lt;=5,RTO__3[[#This Row],[Hour]]&gt;=15,RTO__3[[#This Row],[Hour]]&lt;=18),"ON","OFF")</f>
        <v>OFF</v>
      </c>
      <c r="G399" s="29"/>
      <c r="H399"/>
      <c r="I399"/>
    </row>
    <row r="400" spans="1:9" x14ac:dyDescent="0.25">
      <c r="A400" s="34">
        <v>45484</v>
      </c>
      <c r="B400" s="52">
        <v>7</v>
      </c>
      <c r="C400" s="52">
        <v>4</v>
      </c>
      <c r="D400" s="55">
        <v>15</v>
      </c>
      <c r="E400" s="42">
        <v>36.856400000000001</v>
      </c>
      <c r="F400" s="55" t="str">
        <f>IF(AND(RTO__3[[#This Row],[Month]]&gt;5,RTO__3[[#This Row],[Month]]&lt;10,RTO__3[[#This Row],[Day of Week]]&lt;=5,RTO__3[[#This Row],[Hour]]&gt;=15,RTO__3[[#This Row],[Hour]]&lt;=18),"ON","OFF")</f>
        <v>ON</v>
      </c>
      <c r="G400" s="29"/>
      <c r="H400"/>
      <c r="I400"/>
    </row>
    <row r="401" spans="1:9" x14ac:dyDescent="0.25">
      <c r="A401" s="34">
        <v>45484</v>
      </c>
      <c r="B401" s="52">
        <v>7</v>
      </c>
      <c r="C401" s="52">
        <v>4</v>
      </c>
      <c r="D401" s="55">
        <v>16</v>
      </c>
      <c r="E401" s="42">
        <v>18.563099999999999</v>
      </c>
      <c r="F401" s="55" t="str">
        <f>IF(AND(RTO__3[[#This Row],[Month]]&gt;5,RTO__3[[#This Row],[Month]]&lt;10,RTO__3[[#This Row],[Day of Week]]&lt;=5,RTO__3[[#This Row],[Hour]]&gt;=15,RTO__3[[#This Row],[Hour]]&lt;=18),"ON","OFF")</f>
        <v>ON</v>
      </c>
      <c r="G401" s="29"/>
      <c r="H401"/>
      <c r="I401"/>
    </row>
    <row r="402" spans="1:9" x14ac:dyDescent="0.25">
      <c r="A402" s="34">
        <v>45484</v>
      </c>
      <c r="B402" s="52">
        <v>7</v>
      </c>
      <c r="C402" s="52">
        <v>4</v>
      </c>
      <c r="D402" s="55">
        <v>17</v>
      </c>
      <c r="E402" s="42">
        <v>28.4724</v>
      </c>
      <c r="F402" s="55" t="str">
        <f>IF(AND(RTO__3[[#This Row],[Month]]&gt;5,RTO__3[[#This Row],[Month]]&lt;10,RTO__3[[#This Row],[Day of Week]]&lt;=5,RTO__3[[#This Row],[Hour]]&gt;=15,RTO__3[[#This Row],[Hour]]&lt;=18),"ON","OFF")</f>
        <v>ON</v>
      </c>
      <c r="G402" s="29"/>
      <c r="H402"/>
      <c r="I402"/>
    </row>
    <row r="403" spans="1:9" x14ac:dyDescent="0.25">
      <c r="A403" s="34">
        <v>45484</v>
      </c>
      <c r="B403" s="52">
        <v>7</v>
      </c>
      <c r="C403" s="52">
        <v>4</v>
      </c>
      <c r="D403" s="55">
        <v>18</v>
      </c>
      <c r="E403" s="42">
        <v>37.4467</v>
      </c>
      <c r="F403" s="55" t="str">
        <f>IF(AND(RTO__3[[#This Row],[Month]]&gt;5,RTO__3[[#This Row],[Month]]&lt;10,RTO__3[[#This Row],[Day of Week]]&lt;=5,RTO__3[[#This Row],[Hour]]&gt;=15,RTO__3[[#This Row],[Hour]]&lt;=18),"ON","OFF")</f>
        <v>ON</v>
      </c>
      <c r="G403" s="29"/>
      <c r="H403"/>
      <c r="I403"/>
    </row>
    <row r="404" spans="1:9" x14ac:dyDescent="0.25">
      <c r="A404" s="34">
        <v>45484</v>
      </c>
      <c r="B404" s="52">
        <v>7</v>
      </c>
      <c r="C404" s="52">
        <v>4</v>
      </c>
      <c r="D404" s="55">
        <v>19</v>
      </c>
      <c r="E404" s="42">
        <v>30.011399999999998</v>
      </c>
      <c r="F404" s="55" t="str">
        <f>IF(AND(RTO__3[[#This Row],[Month]]&gt;5,RTO__3[[#This Row],[Month]]&lt;10,RTO__3[[#This Row],[Day of Week]]&lt;=5,RTO__3[[#This Row],[Hour]]&gt;=15,RTO__3[[#This Row],[Hour]]&lt;=18),"ON","OFF")</f>
        <v>OFF</v>
      </c>
      <c r="G404" s="29"/>
      <c r="H404"/>
      <c r="I404"/>
    </row>
    <row r="405" spans="1:9" x14ac:dyDescent="0.25">
      <c r="A405" s="34">
        <v>45484</v>
      </c>
      <c r="B405" s="52">
        <v>7</v>
      </c>
      <c r="C405" s="52">
        <v>4</v>
      </c>
      <c r="D405" s="55">
        <v>20</v>
      </c>
      <c r="E405" s="42">
        <v>79.348500000000001</v>
      </c>
      <c r="F405" s="55" t="str">
        <f>IF(AND(RTO__3[[#This Row],[Month]]&gt;5,RTO__3[[#This Row],[Month]]&lt;10,RTO__3[[#This Row],[Day of Week]]&lt;=5,RTO__3[[#This Row],[Hour]]&gt;=15,RTO__3[[#This Row],[Hour]]&lt;=18),"ON","OFF")</f>
        <v>OFF</v>
      </c>
      <c r="G405" s="29"/>
      <c r="H405"/>
      <c r="I405"/>
    </row>
    <row r="406" spans="1:9" x14ac:dyDescent="0.25">
      <c r="A406" s="34">
        <v>45484</v>
      </c>
      <c r="B406" s="52">
        <v>7</v>
      </c>
      <c r="C406" s="52">
        <v>4</v>
      </c>
      <c r="D406" s="55">
        <v>21</v>
      </c>
      <c r="E406" s="42">
        <v>17.181100000000001</v>
      </c>
      <c r="F406" s="55" t="str">
        <f>IF(AND(RTO__3[[#This Row],[Month]]&gt;5,RTO__3[[#This Row],[Month]]&lt;10,RTO__3[[#This Row],[Day of Week]]&lt;=5,RTO__3[[#This Row],[Hour]]&gt;=15,RTO__3[[#This Row],[Hour]]&lt;=18),"ON","OFF")</f>
        <v>OFF</v>
      </c>
      <c r="G406" s="29"/>
      <c r="H406"/>
      <c r="I406"/>
    </row>
    <row r="407" spans="1:9" x14ac:dyDescent="0.25">
      <c r="A407" s="34">
        <v>45484</v>
      </c>
      <c r="B407" s="52">
        <v>7</v>
      </c>
      <c r="C407" s="52">
        <v>4</v>
      </c>
      <c r="D407" s="55">
        <v>22</v>
      </c>
      <c r="E407" s="42">
        <v>14.200100000000001</v>
      </c>
      <c r="F407" s="55" t="str">
        <f>IF(AND(RTO__3[[#This Row],[Month]]&gt;5,RTO__3[[#This Row],[Month]]&lt;10,RTO__3[[#This Row],[Day of Week]]&lt;=5,RTO__3[[#This Row],[Hour]]&gt;=15,RTO__3[[#This Row],[Hour]]&lt;=18),"ON","OFF")</f>
        <v>OFF</v>
      </c>
      <c r="G407" s="29"/>
      <c r="H407"/>
      <c r="I407"/>
    </row>
    <row r="408" spans="1:9" x14ac:dyDescent="0.25">
      <c r="A408" s="34">
        <v>45484</v>
      </c>
      <c r="B408" s="52">
        <v>7</v>
      </c>
      <c r="C408" s="52">
        <v>4</v>
      </c>
      <c r="D408" s="55">
        <v>23</v>
      </c>
      <c r="E408" s="42">
        <v>16.315799999999999</v>
      </c>
      <c r="F408" s="55" t="str">
        <f>IF(AND(RTO__3[[#This Row],[Month]]&gt;5,RTO__3[[#This Row],[Month]]&lt;10,RTO__3[[#This Row],[Day of Week]]&lt;=5,RTO__3[[#This Row],[Hour]]&gt;=15,RTO__3[[#This Row],[Hour]]&lt;=18),"ON","OFF")</f>
        <v>OFF</v>
      </c>
      <c r="G408" s="29"/>
      <c r="H408"/>
      <c r="I408"/>
    </row>
    <row r="409" spans="1:9" x14ac:dyDescent="0.25">
      <c r="A409" s="34">
        <v>45484</v>
      </c>
      <c r="B409" s="52">
        <v>7</v>
      </c>
      <c r="C409" s="52">
        <v>4</v>
      </c>
      <c r="D409" s="55">
        <v>24</v>
      </c>
      <c r="E409" s="42">
        <v>14.9681</v>
      </c>
      <c r="F409" s="55" t="str">
        <f>IF(AND(RTO__3[[#This Row],[Month]]&gt;5,RTO__3[[#This Row],[Month]]&lt;10,RTO__3[[#This Row],[Day of Week]]&lt;=5,RTO__3[[#This Row],[Hour]]&gt;=15,RTO__3[[#This Row],[Hour]]&lt;=18),"ON","OFF")</f>
        <v>OFF</v>
      </c>
      <c r="G409" s="29"/>
      <c r="H409"/>
      <c r="I409"/>
    </row>
    <row r="410" spans="1:9" x14ac:dyDescent="0.25">
      <c r="A410" s="34">
        <v>45485</v>
      </c>
      <c r="B410" s="52">
        <v>7</v>
      </c>
      <c r="C410" s="52">
        <v>5</v>
      </c>
      <c r="D410" s="55">
        <v>1</v>
      </c>
      <c r="E410" s="42">
        <v>14.0604</v>
      </c>
      <c r="F410" s="55" t="str">
        <f>IF(AND(RTO__3[[#This Row],[Month]]&gt;5,RTO__3[[#This Row],[Month]]&lt;10,RTO__3[[#This Row],[Day of Week]]&lt;=5,RTO__3[[#This Row],[Hour]]&gt;=15,RTO__3[[#This Row],[Hour]]&lt;=18),"ON","OFF")</f>
        <v>OFF</v>
      </c>
      <c r="G410" s="29"/>
      <c r="H410"/>
      <c r="I410"/>
    </row>
    <row r="411" spans="1:9" x14ac:dyDescent="0.25">
      <c r="A411" s="34">
        <v>45485</v>
      </c>
      <c r="B411" s="52">
        <v>7</v>
      </c>
      <c r="C411" s="52">
        <v>5</v>
      </c>
      <c r="D411" s="55">
        <v>2</v>
      </c>
      <c r="E411" s="42">
        <v>13.5205</v>
      </c>
      <c r="F411" s="55" t="str">
        <f>IF(AND(RTO__3[[#This Row],[Month]]&gt;5,RTO__3[[#This Row],[Month]]&lt;10,RTO__3[[#This Row],[Day of Week]]&lt;=5,RTO__3[[#This Row],[Hour]]&gt;=15,RTO__3[[#This Row],[Hour]]&lt;=18),"ON","OFF")</f>
        <v>OFF</v>
      </c>
      <c r="G411" s="29"/>
      <c r="H411"/>
      <c r="I411"/>
    </row>
    <row r="412" spans="1:9" x14ac:dyDescent="0.25">
      <c r="A412" s="34">
        <v>45485</v>
      </c>
      <c r="B412" s="52">
        <v>7</v>
      </c>
      <c r="C412" s="52">
        <v>5</v>
      </c>
      <c r="D412" s="55">
        <v>3</v>
      </c>
      <c r="E412" s="42">
        <v>13.4374</v>
      </c>
      <c r="F412" s="55" t="str">
        <f>IF(AND(RTO__3[[#This Row],[Month]]&gt;5,RTO__3[[#This Row],[Month]]&lt;10,RTO__3[[#This Row],[Day of Week]]&lt;=5,RTO__3[[#This Row],[Hour]]&gt;=15,RTO__3[[#This Row],[Hour]]&lt;=18),"ON","OFF")</f>
        <v>OFF</v>
      </c>
      <c r="G412" s="29"/>
      <c r="H412"/>
      <c r="I412"/>
    </row>
    <row r="413" spans="1:9" x14ac:dyDescent="0.25">
      <c r="A413" s="34">
        <v>45485</v>
      </c>
      <c r="B413" s="52">
        <v>7</v>
      </c>
      <c r="C413" s="52">
        <v>5</v>
      </c>
      <c r="D413" s="55">
        <v>4</v>
      </c>
      <c r="E413" s="42">
        <v>13.3253</v>
      </c>
      <c r="F413" s="55" t="str">
        <f>IF(AND(RTO__3[[#This Row],[Month]]&gt;5,RTO__3[[#This Row],[Month]]&lt;10,RTO__3[[#This Row],[Day of Week]]&lt;=5,RTO__3[[#This Row],[Hour]]&gt;=15,RTO__3[[#This Row],[Hour]]&lt;=18),"ON","OFF")</f>
        <v>OFF</v>
      </c>
      <c r="G413" s="29"/>
      <c r="H413"/>
      <c r="I413"/>
    </row>
    <row r="414" spans="1:9" x14ac:dyDescent="0.25">
      <c r="A414" s="34">
        <v>45485</v>
      </c>
      <c r="B414" s="52">
        <v>7</v>
      </c>
      <c r="C414" s="52">
        <v>5</v>
      </c>
      <c r="D414" s="55">
        <v>5</v>
      </c>
      <c r="E414" s="42">
        <v>16.154800000000002</v>
      </c>
      <c r="F414" s="55" t="str">
        <f>IF(AND(RTO__3[[#This Row],[Month]]&gt;5,RTO__3[[#This Row],[Month]]&lt;10,RTO__3[[#This Row],[Day of Week]]&lt;=5,RTO__3[[#This Row],[Hour]]&gt;=15,RTO__3[[#This Row],[Hour]]&lt;=18),"ON","OFF")</f>
        <v>OFF</v>
      </c>
      <c r="G414" s="29"/>
      <c r="H414"/>
      <c r="I414"/>
    </row>
    <row r="415" spans="1:9" x14ac:dyDescent="0.25">
      <c r="A415" s="34">
        <v>45485</v>
      </c>
      <c r="B415" s="52">
        <v>7</v>
      </c>
      <c r="C415" s="52">
        <v>5</v>
      </c>
      <c r="D415" s="55">
        <v>6</v>
      </c>
      <c r="E415" s="42">
        <v>15.0044</v>
      </c>
      <c r="F415" s="55" t="str">
        <f>IF(AND(RTO__3[[#This Row],[Month]]&gt;5,RTO__3[[#This Row],[Month]]&lt;10,RTO__3[[#This Row],[Day of Week]]&lt;=5,RTO__3[[#This Row],[Hour]]&gt;=15,RTO__3[[#This Row],[Hour]]&lt;=18),"ON","OFF")</f>
        <v>OFF</v>
      </c>
      <c r="G415" s="29"/>
      <c r="H415"/>
      <c r="I415"/>
    </row>
    <row r="416" spans="1:9" x14ac:dyDescent="0.25">
      <c r="A416" s="34">
        <v>45485</v>
      </c>
      <c r="B416" s="52">
        <v>7</v>
      </c>
      <c r="C416" s="52">
        <v>5</v>
      </c>
      <c r="D416" s="55">
        <v>7</v>
      </c>
      <c r="E416" s="42">
        <v>12.7386</v>
      </c>
      <c r="F416" s="55" t="str">
        <f>IF(AND(RTO__3[[#This Row],[Month]]&gt;5,RTO__3[[#This Row],[Month]]&lt;10,RTO__3[[#This Row],[Day of Week]]&lt;=5,RTO__3[[#This Row],[Hour]]&gt;=15,RTO__3[[#This Row],[Hour]]&lt;=18),"ON","OFF")</f>
        <v>OFF</v>
      </c>
      <c r="G416" s="29"/>
      <c r="H416"/>
      <c r="I416"/>
    </row>
    <row r="417" spans="1:9" x14ac:dyDescent="0.25">
      <c r="A417" s="34">
        <v>45485</v>
      </c>
      <c r="B417" s="52">
        <v>7</v>
      </c>
      <c r="C417" s="52">
        <v>5</v>
      </c>
      <c r="D417" s="55">
        <v>8</v>
      </c>
      <c r="E417" s="42">
        <v>12.4536</v>
      </c>
      <c r="F417" s="55" t="str">
        <f>IF(AND(RTO__3[[#This Row],[Month]]&gt;5,RTO__3[[#This Row],[Month]]&lt;10,RTO__3[[#This Row],[Day of Week]]&lt;=5,RTO__3[[#This Row],[Hour]]&gt;=15,RTO__3[[#This Row],[Hour]]&lt;=18),"ON","OFF")</f>
        <v>OFF</v>
      </c>
      <c r="G417" s="29"/>
      <c r="H417"/>
      <c r="I417"/>
    </row>
    <row r="418" spans="1:9" x14ac:dyDescent="0.25">
      <c r="A418" s="34">
        <v>45485</v>
      </c>
      <c r="B418" s="52">
        <v>7</v>
      </c>
      <c r="C418" s="52">
        <v>5</v>
      </c>
      <c r="D418" s="55">
        <v>9</v>
      </c>
      <c r="E418" s="42">
        <v>15.561400000000001</v>
      </c>
      <c r="F418" s="55" t="str">
        <f>IF(AND(RTO__3[[#This Row],[Month]]&gt;5,RTO__3[[#This Row],[Month]]&lt;10,RTO__3[[#This Row],[Day of Week]]&lt;=5,RTO__3[[#This Row],[Hour]]&gt;=15,RTO__3[[#This Row],[Hour]]&lt;=18),"ON","OFF")</f>
        <v>OFF</v>
      </c>
      <c r="G418" s="29"/>
      <c r="H418"/>
      <c r="I418"/>
    </row>
    <row r="419" spans="1:9" x14ac:dyDescent="0.25">
      <c r="A419" s="34">
        <v>45485</v>
      </c>
      <c r="B419" s="52">
        <v>7</v>
      </c>
      <c r="C419" s="52">
        <v>5</v>
      </c>
      <c r="D419" s="55">
        <v>10</v>
      </c>
      <c r="E419" s="42">
        <v>19.5258</v>
      </c>
      <c r="F419" s="55" t="str">
        <f>IF(AND(RTO__3[[#This Row],[Month]]&gt;5,RTO__3[[#This Row],[Month]]&lt;10,RTO__3[[#This Row],[Day of Week]]&lt;=5,RTO__3[[#This Row],[Hour]]&gt;=15,RTO__3[[#This Row],[Hour]]&lt;=18),"ON","OFF")</f>
        <v>OFF</v>
      </c>
      <c r="G419" s="29"/>
      <c r="H419"/>
      <c r="I419"/>
    </row>
    <row r="420" spans="1:9" x14ac:dyDescent="0.25">
      <c r="A420" s="34">
        <v>45485</v>
      </c>
      <c r="B420" s="52">
        <v>7</v>
      </c>
      <c r="C420" s="52">
        <v>5</v>
      </c>
      <c r="D420" s="55">
        <v>11</v>
      </c>
      <c r="E420" s="42">
        <v>28.807300000000001</v>
      </c>
      <c r="F420" s="55" t="str">
        <f>IF(AND(RTO__3[[#This Row],[Month]]&gt;5,RTO__3[[#This Row],[Month]]&lt;10,RTO__3[[#This Row],[Day of Week]]&lt;=5,RTO__3[[#This Row],[Hour]]&gt;=15,RTO__3[[#This Row],[Hour]]&lt;=18),"ON","OFF")</f>
        <v>OFF</v>
      </c>
      <c r="G420" s="29"/>
      <c r="H420"/>
      <c r="I420"/>
    </row>
    <row r="421" spans="1:9" x14ac:dyDescent="0.25">
      <c r="A421" s="34">
        <v>45485</v>
      </c>
      <c r="B421" s="52">
        <v>7</v>
      </c>
      <c r="C421" s="52">
        <v>5</v>
      </c>
      <c r="D421" s="55">
        <v>12</v>
      </c>
      <c r="E421" s="42">
        <v>34.6203</v>
      </c>
      <c r="F421" s="55" t="str">
        <f>IF(AND(RTO__3[[#This Row],[Month]]&gt;5,RTO__3[[#This Row],[Month]]&lt;10,RTO__3[[#This Row],[Day of Week]]&lt;=5,RTO__3[[#This Row],[Hour]]&gt;=15,RTO__3[[#This Row],[Hour]]&lt;=18),"ON","OFF")</f>
        <v>OFF</v>
      </c>
      <c r="G421" s="29"/>
      <c r="H421"/>
      <c r="I421"/>
    </row>
    <row r="422" spans="1:9" x14ac:dyDescent="0.25">
      <c r="A422" s="34">
        <v>45485</v>
      </c>
      <c r="B422" s="52">
        <v>7</v>
      </c>
      <c r="C422" s="52">
        <v>5</v>
      </c>
      <c r="D422" s="55">
        <v>13</v>
      </c>
      <c r="E422" s="42">
        <v>31.0608</v>
      </c>
      <c r="F422" s="55" t="str">
        <f>IF(AND(RTO__3[[#This Row],[Month]]&gt;5,RTO__3[[#This Row],[Month]]&lt;10,RTO__3[[#This Row],[Day of Week]]&lt;=5,RTO__3[[#This Row],[Hour]]&gt;=15,RTO__3[[#This Row],[Hour]]&lt;=18),"ON","OFF")</f>
        <v>OFF</v>
      </c>
      <c r="G422" s="29"/>
      <c r="H422"/>
      <c r="I422"/>
    </row>
    <row r="423" spans="1:9" x14ac:dyDescent="0.25">
      <c r="A423" s="34">
        <v>45485</v>
      </c>
      <c r="B423" s="52">
        <v>7</v>
      </c>
      <c r="C423" s="52">
        <v>5</v>
      </c>
      <c r="D423" s="55">
        <v>14</v>
      </c>
      <c r="E423" s="42">
        <v>36.163600000000002</v>
      </c>
      <c r="F423" s="55" t="str">
        <f>IF(AND(RTO__3[[#This Row],[Month]]&gt;5,RTO__3[[#This Row],[Month]]&lt;10,RTO__3[[#This Row],[Day of Week]]&lt;=5,RTO__3[[#This Row],[Hour]]&gt;=15,RTO__3[[#This Row],[Hour]]&lt;=18),"ON","OFF")</f>
        <v>OFF</v>
      </c>
      <c r="G423" s="29"/>
      <c r="H423"/>
      <c r="I423"/>
    </row>
    <row r="424" spans="1:9" x14ac:dyDescent="0.25">
      <c r="A424" s="34">
        <v>45485</v>
      </c>
      <c r="B424" s="52">
        <v>7</v>
      </c>
      <c r="C424" s="52">
        <v>5</v>
      </c>
      <c r="D424" s="55">
        <v>15</v>
      </c>
      <c r="E424" s="42">
        <v>40.1128</v>
      </c>
      <c r="F424" s="55" t="str">
        <f>IF(AND(RTO__3[[#This Row],[Month]]&gt;5,RTO__3[[#This Row],[Month]]&lt;10,RTO__3[[#This Row],[Day of Week]]&lt;=5,RTO__3[[#This Row],[Hour]]&gt;=15,RTO__3[[#This Row],[Hour]]&lt;=18),"ON","OFF")</f>
        <v>ON</v>
      </c>
      <c r="G424" s="29"/>
      <c r="H424"/>
      <c r="I424"/>
    </row>
    <row r="425" spans="1:9" x14ac:dyDescent="0.25">
      <c r="A425" s="34">
        <v>45485</v>
      </c>
      <c r="B425" s="52">
        <v>7</v>
      </c>
      <c r="C425" s="52">
        <v>5</v>
      </c>
      <c r="D425" s="55">
        <v>16</v>
      </c>
      <c r="E425" s="42">
        <v>38.333399999999997</v>
      </c>
      <c r="F425" s="55" t="str">
        <f>IF(AND(RTO__3[[#This Row],[Month]]&gt;5,RTO__3[[#This Row],[Month]]&lt;10,RTO__3[[#This Row],[Day of Week]]&lt;=5,RTO__3[[#This Row],[Hour]]&gt;=15,RTO__3[[#This Row],[Hour]]&lt;=18),"ON","OFF")</f>
        <v>ON</v>
      </c>
      <c r="G425" s="29"/>
      <c r="H425"/>
      <c r="I425"/>
    </row>
    <row r="426" spans="1:9" x14ac:dyDescent="0.25">
      <c r="A426" s="34">
        <v>45485</v>
      </c>
      <c r="B426" s="52">
        <v>7</v>
      </c>
      <c r="C426" s="52">
        <v>5</v>
      </c>
      <c r="D426" s="55">
        <v>17</v>
      </c>
      <c r="E426" s="42">
        <v>41.152999999999999</v>
      </c>
      <c r="F426" s="55" t="str">
        <f>IF(AND(RTO__3[[#This Row],[Month]]&gt;5,RTO__3[[#This Row],[Month]]&lt;10,RTO__3[[#This Row],[Day of Week]]&lt;=5,RTO__3[[#This Row],[Hour]]&gt;=15,RTO__3[[#This Row],[Hour]]&lt;=18),"ON","OFF")</f>
        <v>ON</v>
      </c>
      <c r="G426" s="29"/>
      <c r="H426"/>
      <c r="I426"/>
    </row>
    <row r="427" spans="1:9" x14ac:dyDescent="0.25">
      <c r="A427" s="34">
        <v>45485</v>
      </c>
      <c r="B427" s="52">
        <v>7</v>
      </c>
      <c r="C427" s="52">
        <v>5</v>
      </c>
      <c r="D427" s="55">
        <v>18</v>
      </c>
      <c r="E427" s="42">
        <v>37.82</v>
      </c>
      <c r="F427" s="55" t="str">
        <f>IF(AND(RTO__3[[#This Row],[Month]]&gt;5,RTO__3[[#This Row],[Month]]&lt;10,RTO__3[[#This Row],[Day of Week]]&lt;=5,RTO__3[[#This Row],[Hour]]&gt;=15,RTO__3[[#This Row],[Hour]]&lt;=18),"ON","OFF")</f>
        <v>ON</v>
      </c>
      <c r="G427" s="29"/>
      <c r="H427"/>
      <c r="I427"/>
    </row>
    <row r="428" spans="1:9" x14ac:dyDescent="0.25">
      <c r="A428" s="34">
        <v>45485</v>
      </c>
      <c r="B428" s="52">
        <v>7</v>
      </c>
      <c r="C428" s="52">
        <v>5</v>
      </c>
      <c r="D428" s="55">
        <v>19</v>
      </c>
      <c r="E428" s="42">
        <v>41.3949</v>
      </c>
      <c r="F428" s="55" t="str">
        <f>IF(AND(RTO__3[[#This Row],[Month]]&gt;5,RTO__3[[#This Row],[Month]]&lt;10,RTO__3[[#This Row],[Day of Week]]&lt;=5,RTO__3[[#This Row],[Hour]]&gt;=15,RTO__3[[#This Row],[Hour]]&lt;=18),"ON","OFF")</f>
        <v>OFF</v>
      </c>
      <c r="G428" s="29"/>
      <c r="H428"/>
      <c r="I428"/>
    </row>
    <row r="429" spans="1:9" x14ac:dyDescent="0.25">
      <c r="A429" s="34">
        <v>45485</v>
      </c>
      <c r="B429" s="52">
        <v>7</v>
      </c>
      <c r="C429" s="52">
        <v>5</v>
      </c>
      <c r="D429" s="55">
        <v>20</v>
      </c>
      <c r="E429" s="42">
        <v>50.179900000000004</v>
      </c>
      <c r="F429" s="55" t="str">
        <f>IF(AND(RTO__3[[#This Row],[Month]]&gt;5,RTO__3[[#This Row],[Month]]&lt;10,RTO__3[[#This Row],[Day of Week]]&lt;=5,RTO__3[[#This Row],[Hour]]&gt;=15,RTO__3[[#This Row],[Hour]]&lt;=18),"ON","OFF")</f>
        <v>OFF</v>
      </c>
      <c r="G429" s="29"/>
      <c r="H429"/>
      <c r="I429"/>
    </row>
    <row r="430" spans="1:9" x14ac:dyDescent="0.25">
      <c r="A430" s="34">
        <v>45485</v>
      </c>
      <c r="B430" s="52">
        <v>7</v>
      </c>
      <c r="C430" s="52">
        <v>5</v>
      </c>
      <c r="D430" s="55">
        <v>21</v>
      </c>
      <c r="E430" s="42">
        <v>38.0745</v>
      </c>
      <c r="F430" s="55" t="str">
        <f>IF(AND(RTO__3[[#This Row],[Month]]&gt;5,RTO__3[[#This Row],[Month]]&lt;10,RTO__3[[#This Row],[Day of Week]]&lt;=5,RTO__3[[#This Row],[Hour]]&gt;=15,RTO__3[[#This Row],[Hour]]&lt;=18),"ON","OFF")</f>
        <v>OFF</v>
      </c>
      <c r="G430" s="29"/>
      <c r="H430"/>
      <c r="I430"/>
    </row>
    <row r="431" spans="1:9" x14ac:dyDescent="0.25">
      <c r="A431" s="34">
        <v>45485</v>
      </c>
      <c r="B431" s="52">
        <v>7</v>
      </c>
      <c r="C431" s="52">
        <v>5</v>
      </c>
      <c r="D431" s="55">
        <v>22</v>
      </c>
      <c r="E431" s="42">
        <v>33.362400000000001</v>
      </c>
      <c r="F431" s="55" t="str">
        <f>IF(AND(RTO__3[[#This Row],[Month]]&gt;5,RTO__3[[#This Row],[Month]]&lt;10,RTO__3[[#This Row],[Day of Week]]&lt;=5,RTO__3[[#This Row],[Hour]]&gt;=15,RTO__3[[#This Row],[Hour]]&lt;=18),"ON","OFF")</f>
        <v>OFF</v>
      </c>
      <c r="G431" s="29"/>
      <c r="H431"/>
      <c r="I431"/>
    </row>
    <row r="432" spans="1:9" x14ac:dyDescent="0.25">
      <c r="A432" s="34">
        <v>45485</v>
      </c>
      <c r="B432" s="52">
        <v>7</v>
      </c>
      <c r="C432" s="52">
        <v>5</v>
      </c>
      <c r="D432" s="55">
        <v>23</v>
      </c>
      <c r="E432" s="42">
        <v>37.528799999999997</v>
      </c>
      <c r="F432" s="55" t="str">
        <f>IF(AND(RTO__3[[#This Row],[Month]]&gt;5,RTO__3[[#This Row],[Month]]&lt;10,RTO__3[[#This Row],[Day of Week]]&lt;=5,RTO__3[[#This Row],[Hour]]&gt;=15,RTO__3[[#This Row],[Hour]]&lt;=18),"ON","OFF")</f>
        <v>OFF</v>
      </c>
      <c r="G432" s="29"/>
      <c r="H432"/>
      <c r="I432"/>
    </row>
    <row r="433" spans="1:9" x14ac:dyDescent="0.25">
      <c r="A433" s="34">
        <v>45485</v>
      </c>
      <c r="B433" s="52">
        <v>7</v>
      </c>
      <c r="C433" s="52">
        <v>5</v>
      </c>
      <c r="D433" s="55">
        <v>24</v>
      </c>
      <c r="E433" s="42">
        <v>37.157200000000003</v>
      </c>
      <c r="F433" s="55" t="str">
        <f>IF(AND(RTO__3[[#This Row],[Month]]&gt;5,RTO__3[[#This Row],[Month]]&lt;10,RTO__3[[#This Row],[Day of Week]]&lt;=5,RTO__3[[#This Row],[Hour]]&gt;=15,RTO__3[[#This Row],[Hour]]&lt;=18),"ON","OFF")</f>
        <v>OFF</v>
      </c>
      <c r="G433" s="29"/>
      <c r="H433"/>
      <c r="I433"/>
    </row>
    <row r="434" spans="1:9" x14ac:dyDescent="0.25">
      <c r="A434" s="34">
        <v>45486</v>
      </c>
      <c r="B434" s="52">
        <v>7</v>
      </c>
      <c r="C434" s="52">
        <v>6</v>
      </c>
      <c r="D434" s="55">
        <v>1</v>
      </c>
      <c r="E434" s="42">
        <v>17.428899999999999</v>
      </c>
      <c r="F434" s="55" t="str">
        <f>IF(AND(RTO__3[[#This Row],[Month]]&gt;5,RTO__3[[#This Row],[Month]]&lt;10,RTO__3[[#This Row],[Day of Week]]&lt;=5,RTO__3[[#This Row],[Hour]]&gt;=15,RTO__3[[#This Row],[Hour]]&lt;=18),"ON","OFF")</f>
        <v>OFF</v>
      </c>
      <c r="G434" s="29"/>
      <c r="H434"/>
      <c r="I434"/>
    </row>
    <row r="435" spans="1:9" x14ac:dyDescent="0.25">
      <c r="A435" s="34">
        <v>45486</v>
      </c>
      <c r="B435" s="52">
        <v>7</v>
      </c>
      <c r="C435" s="52">
        <v>6</v>
      </c>
      <c r="D435" s="55">
        <v>2</v>
      </c>
      <c r="E435" s="42">
        <v>32.017600000000002</v>
      </c>
      <c r="F435" s="55" t="str">
        <f>IF(AND(RTO__3[[#This Row],[Month]]&gt;5,RTO__3[[#This Row],[Month]]&lt;10,RTO__3[[#This Row],[Day of Week]]&lt;=5,RTO__3[[#This Row],[Hour]]&gt;=15,RTO__3[[#This Row],[Hour]]&lt;=18),"ON","OFF")</f>
        <v>OFF</v>
      </c>
      <c r="G435" s="29"/>
      <c r="H435"/>
      <c r="I435"/>
    </row>
    <row r="436" spans="1:9" x14ac:dyDescent="0.25">
      <c r="A436" s="34">
        <v>45486</v>
      </c>
      <c r="B436" s="52">
        <v>7</v>
      </c>
      <c r="C436" s="52">
        <v>6</v>
      </c>
      <c r="D436" s="55">
        <v>3</v>
      </c>
      <c r="E436" s="42">
        <v>31.939299999999999</v>
      </c>
      <c r="F436" s="55" t="str">
        <f>IF(AND(RTO__3[[#This Row],[Month]]&gt;5,RTO__3[[#This Row],[Month]]&lt;10,RTO__3[[#This Row],[Day of Week]]&lt;=5,RTO__3[[#This Row],[Hour]]&gt;=15,RTO__3[[#This Row],[Hour]]&lt;=18),"ON","OFF")</f>
        <v>OFF</v>
      </c>
      <c r="G436" s="29"/>
      <c r="H436"/>
      <c r="I436"/>
    </row>
    <row r="437" spans="1:9" x14ac:dyDescent="0.25">
      <c r="A437" s="34">
        <v>45486</v>
      </c>
      <c r="B437" s="52">
        <v>7</v>
      </c>
      <c r="C437" s="52">
        <v>6</v>
      </c>
      <c r="D437" s="55">
        <v>4</v>
      </c>
      <c r="E437" s="42">
        <v>31.043099999999999</v>
      </c>
      <c r="F437" s="55" t="str">
        <f>IF(AND(RTO__3[[#This Row],[Month]]&gt;5,RTO__3[[#This Row],[Month]]&lt;10,RTO__3[[#This Row],[Day of Week]]&lt;=5,RTO__3[[#This Row],[Hour]]&gt;=15,RTO__3[[#This Row],[Hour]]&lt;=18),"ON","OFF")</f>
        <v>OFF</v>
      </c>
      <c r="G437" s="29"/>
      <c r="H437"/>
      <c r="I437"/>
    </row>
    <row r="438" spans="1:9" x14ac:dyDescent="0.25">
      <c r="A438" s="34">
        <v>45486</v>
      </c>
      <c r="B438" s="52">
        <v>7</v>
      </c>
      <c r="C438" s="52">
        <v>6</v>
      </c>
      <c r="D438" s="55">
        <v>5</v>
      </c>
      <c r="E438" s="42">
        <v>32.041699999999999</v>
      </c>
      <c r="F438" s="55" t="str">
        <f>IF(AND(RTO__3[[#This Row],[Month]]&gt;5,RTO__3[[#This Row],[Month]]&lt;10,RTO__3[[#This Row],[Day of Week]]&lt;=5,RTO__3[[#This Row],[Hour]]&gt;=15,RTO__3[[#This Row],[Hour]]&lt;=18),"ON","OFF")</f>
        <v>OFF</v>
      </c>
      <c r="G438" s="29"/>
      <c r="H438"/>
      <c r="I438"/>
    </row>
    <row r="439" spans="1:9" x14ac:dyDescent="0.25">
      <c r="A439" s="34">
        <v>45486</v>
      </c>
      <c r="B439" s="52">
        <v>7</v>
      </c>
      <c r="C439" s="52">
        <v>6</v>
      </c>
      <c r="D439" s="55">
        <v>6</v>
      </c>
      <c r="E439" s="42">
        <v>27.2957</v>
      </c>
      <c r="F439" s="55" t="str">
        <f>IF(AND(RTO__3[[#This Row],[Month]]&gt;5,RTO__3[[#This Row],[Month]]&lt;10,RTO__3[[#This Row],[Day of Week]]&lt;=5,RTO__3[[#This Row],[Hour]]&gt;=15,RTO__3[[#This Row],[Hour]]&lt;=18),"ON","OFF")</f>
        <v>OFF</v>
      </c>
      <c r="G439" s="29"/>
      <c r="H439"/>
      <c r="I439"/>
    </row>
    <row r="440" spans="1:9" x14ac:dyDescent="0.25">
      <c r="A440" s="34">
        <v>45486</v>
      </c>
      <c r="B440" s="52">
        <v>7</v>
      </c>
      <c r="C440" s="52">
        <v>6</v>
      </c>
      <c r="D440" s="55">
        <v>7</v>
      </c>
      <c r="E440" s="42">
        <v>14.772500000000001</v>
      </c>
      <c r="F440" s="55" t="str">
        <f>IF(AND(RTO__3[[#This Row],[Month]]&gt;5,RTO__3[[#This Row],[Month]]&lt;10,RTO__3[[#This Row],[Day of Week]]&lt;=5,RTO__3[[#This Row],[Hour]]&gt;=15,RTO__3[[#This Row],[Hour]]&lt;=18),"ON","OFF")</f>
        <v>OFF</v>
      </c>
      <c r="G440" s="29"/>
      <c r="H440"/>
      <c r="I440"/>
    </row>
    <row r="441" spans="1:9" x14ac:dyDescent="0.25">
      <c r="A441" s="34">
        <v>45486</v>
      </c>
      <c r="B441" s="52">
        <v>7</v>
      </c>
      <c r="C441" s="52">
        <v>6</v>
      </c>
      <c r="D441" s="55">
        <v>8</v>
      </c>
      <c r="E441" s="42">
        <v>11.882899999999999</v>
      </c>
      <c r="F441" s="55" t="str">
        <f>IF(AND(RTO__3[[#This Row],[Month]]&gt;5,RTO__3[[#This Row],[Month]]&lt;10,RTO__3[[#This Row],[Day of Week]]&lt;=5,RTO__3[[#This Row],[Hour]]&gt;=15,RTO__3[[#This Row],[Hour]]&lt;=18),"ON","OFF")</f>
        <v>OFF</v>
      </c>
      <c r="G441" s="29"/>
      <c r="H441"/>
      <c r="I441"/>
    </row>
    <row r="442" spans="1:9" x14ac:dyDescent="0.25">
      <c r="A442" s="34">
        <v>45486</v>
      </c>
      <c r="B442" s="52">
        <v>7</v>
      </c>
      <c r="C442" s="52">
        <v>6</v>
      </c>
      <c r="D442" s="55">
        <v>9</v>
      </c>
      <c r="E442" s="42">
        <v>11.4453</v>
      </c>
      <c r="F442" s="55" t="str">
        <f>IF(AND(RTO__3[[#This Row],[Month]]&gt;5,RTO__3[[#This Row],[Month]]&lt;10,RTO__3[[#This Row],[Day of Week]]&lt;=5,RTO__3[[#This Row],[Hour]]&gt;=15,RTO__3[[#This Row],[Hour]]&lt;=18),"ON","OFF")</f>
        <v>OFF</v>
      </c>
      <c r="G442" s="29"/>
      <c r="H442"/>
      <c r="I442"/>
    </row>
    <row r="443" spans="1:9" x14ac:dyDescent="0.25">
      <c r="A443" s="34">
        <v>45486</v>
      </c>
      <c r="B443" s="52">
        <v>7</v>
      </c>
      <c r="C443" s="52">
        <v>6</v>
      </c>
      <c r="D443" s="55">
        <v>10</v>
      </c>
      <c r="E443" s="42">
        <v>17.564800000000002</v>
      </c>
      <c r="F443" s="55" t="str">
        <f>IF(AND(RTO__3[[#This Row],[Month]]&gt;5,RTO__3[[#This Row],[Month]]&lt;10,RTO__3[[#This Row],[Day of Week]]&lt;=5,RTO__3[[#This Row],[Hour]]&gt;=15,RTO__3[[#This Row],[Hour]]&lt;=18),"ON","OFF")</f>
        <v>OFF</v>
      </c>
      <c r="G443" s="29"/>
      <c r="H443"/>
      <c r="I443"/>
    </row>
    <row r="444" spans="1:9" x14ac:dyDescent="0.25">
      <c r="A444" s="34">
        <v>45486</v>
      </c>
      <c r="B444" s="52">
        <v>7</v>
      </c>
      <c r="C444" s="52">
        <v>6</v>
      </c>
      <c r="D444" s="55">
        <v>11</v>
      </c>
      <c r="E444" s="42">
        <v>35.625700000000002</v>
      </c>
      <c r="F444" s="55" t="str">
        <f>IF(AND(RTO__3[[#This Row],[Month]]&gt;5,RTO__3[[#This Row],[Month]]&lt;10,RTO__3[[#This Row],[Day of Week]]&lt;=5,RTO__3[[#This Row],[Hour]]&gt;=15,RTO__3[[#This Row],[Hour]]&lt;=18),"ON","OFF")</f>
        <v>OFF</v>
      </c>
      <c r="G444" s="29"/>
      <c r="H444"/>
      <c r="I444"/>
    </row>
    <row r="445" spans="1:9" x14ac:dyDescent="0.25">
      <c r="A445" s="34">
        <v>45486</v>
      </c>
      <c r="B445" s="52">
        <v>7</v>
      </c>
      <c r="C445" s="52">
        <v>6</v>
      </c>
      <c r="D445" s="55">
        <v>12</v>
      </c>
      <c r="E445" s="42">
        <v>35.486499999999999</v>
      </c>
      <c r="F445" s="55" t="str">
        <f>IF(AND(RTO__3[[#This Row],[Month]]&gt;5,RTO__3[[#This Row],[Month]]&lt;10,RTO__3[[#This Row],[Day of Week]]&lt;=5,RTO__3[[#This Row],[Hour]]&gt;=15,RTO__3[[#This Row],[Hour]]&lt;=18),"ON","OFF")</f>
        <v>OFF</v>
      </c>
      <c r="G445" s="29"/>
      <c r="H445"/>
      <c r="I445"/>
    </row>
    <row r="446" spans="1:9" x14ac:dyDescent="0.25">
      <c r="A446" s="34">
        <v>45486</v>
      </c>
      <c r="B446" s="52">
        <v>7</v>
      </c>
      <c r="C446" s="52">
        <v>6</v>
      </c>
      <c r="D446" s="55">
        <v>13</v>
      </c>
      <c r="E446" s="42">
        <v>35.017699999999998</v>
      </c>
      <c r="F446" s="55" t="str">
        <f>IF(AND(RTO__3[[#This Row],[Month]]&gt;5,RTO__3[[#This Row],[Month]]&lt;10,RTO__3[[#This Row],[Day of Week]]&lt;=5,RTO__3[[#This Row],[Hour]]&gt;=15,RTO__3[[#This Row],[Hour]]&lt;=18),"ON","OFF")</f>
        <v>OFF</v>
      </c>
      <c r="G446" s="29"/>
      <c r="H446"/>
      <c r="I446"/>
    </row>
    <row r="447" spans="1:9" x14ac:dyDescent="0.25">
      <c r="A447" s="34">
        <v>45486</v>
      </c>
      <c r="B447" s="52">
        <v>7</v>
      </c>
      <c r="C447" s="52">
        <v>6</v>
      </c>
      <c r="D447" s="55">
        <v>14</v>
      </c>
      <c r="E447" s="42">
        <v>34.3324</v>
      </c>
      <c r="F447" s="55" t="str">
        <f>IF(AND(RTO__3[[#This Row],[Month]]&gt;5,RTO__3[[#This Row],[Month]]&lt;10,RTO__3[[#This Row],[Day of Week]]&lt;=5,RTO__3[[#This Row],[Hour]]&gt;=15,RTO__3[[#This Row],[Hour]]&lt;=18),"ON","OFF")</f>
        <v>OFF</v>
      </c>
      <c r="G447" s="29"/>
      <c r="H447"/>
      <c r="I447"/>
    </row>
    <row r="448" spans="1:9" x14ac:dyDescent="0.25">
      <c r="A448" s="34">
        <v>45486</v>
      </c>
      <c r="B448" s="52">
        <v>7</v>
      </c>
      <c r="C448" s="52">
        <v>6</v>
      </c>
      <c r="D448" s="55">
        <v>15</v>
      </c>
      <c r="E448" s="42">
        <v>33.5214</v>
      </c>
      <c r="F448" s="55" t="str">
        <f>IF(AND(RTO__3[[#This Row],[Month]]&gt;5,RTO__3[[#This Row],[Month]]&lt;10,RTO__3[[#This Row],[Day of Week]]&lt;=5,RTO__3[[#This Row],[Hour]]&gt;=15,RTO__3[[#This Row],[Hour]]&lt;=18),"ON","OFF")</f>
        <v>OFF</v>
      </c>
      <c r="G448" s="29"/>
      <c r="H448"/>
      <c r="I448"/>
    </row>
    <row r="449" spans="1:9" x14ac:dyDescent="0.25">
      <c r="A449" s="34">
        <v>45486</v>
      </c>
      <c r="B449" s="52">
        <v>7</v>
      </c>
      <c r="C449" s="52">
        <v>6</v>
      </c>
      <c r="D449" s="55">
        <v>16</v>
      </c>
      <c r="E449" s="42">
        <v>34.414200000000001</v>
      </c>
      <c r="F449" s="55" t="str">
        <f>IF(AND(RTO__3[[#This Row],[Month]]&gt;5,RTO__3[[#This Row],[Month]]&lt;10,RTO__3[[#This Row],[Day of Week]]&lt;=5,RTO__3[[#This Row],[Hour]]&gt;=15,RTO__3[[#This Row],[Hour]]&lt;=18),"ON","OFF")</f>
        <v>OFF</v>
      </c>
      <c r="G449" s="29"/>
      <c r="H449"/>
      <c r="I449"/>
    </row>
    <row r="450" spans="1:9" x14ac:dyDescent="0.25">
      <c r="A450" s="34">
        <v>45486</v>
      </c>
      <c r="B450" s="52">
        <v>7</v>
      </c>
      <c r="C450" s="52">
        <v>6</v>
      </c>
      <c r="D450" s="55">
        <v>17</v>
      </c>
      <c r="E450" s="42">
        <v>31.898</v>
      </c>
      <c r="F450" s="55" t="str">
        <f>IF(AND(RTO__3[[#This Row],[Month]]&gt;5,RTO__3[[#This Row],[Month]]&lt;10,RTO__3[[#This Row],[Day of Week]]&lt;=5,RTO__3[[#This Row],[Hour]]&gt;=15,RTO__3[[#This Row],[Hour]]&lt;=18),"ON","OFF")</f>
        <v>OFF</v>
      </c>
      <c r="G450" s="29"/>
      <c r="H450"/>
      <c r="I450"/>
    </row>
    <row r="451" spans="1:9" x14ac:dyDescent="0.25">
      <c r="A451" s="34">
        <v>45486</v>
      </c>
      <c r="B451" s="52">
        <v>7</v>
      </c>
      <c r="C451" s="52">
        <v>6</v>
      </c>
      <c r="D451" s="55">
        <v>18</v>
      </c>
      <c r="E451" s="42">
        <v>47.867899999999999</v>
      </c>
      <c r="F451" s="55" t="str">
        <f>IF(AND(RTO__3[[#This Row],[Month]]&gt;5,RTO__3[[#This Row],[Month]]&lt;10,RTO__3[[#This Row],[Day of Week]]&lt;=5,RTO__3[[#This Row],[Hour]]&gt;=15,RTO__3[[#This Row],[Hour]]&lt;=18),"ON","OFF")</f>
        <v>OFF</v>
      </c>
      <c r="G451" s="29"/>
      <c r="H451"/>
      <c r="I451"/>
    </row>
    <row r="452" spans="1:9" x14ac:dyDescent="0.25">
      <c r="A452" s="34">
        <v>45486</v>
      </c>
      <c r="B452" s="52">
        <v>7</v>
      </c>
      <c r="C452" s="52">
        <v>6</v>
      </c>
      <c r="D452" s="55">
        <v>19</v>
      </c>
      <c r="E452" s="42">
        <v>37.789299999999997</v>
      </c>
      <c r="F452" s="55" t="str">
        <f>IF(AND(RTO__3[[#This Row],[Month]]&gt;5,RTO__3[[#This Row],[Month]]&lt;10,RTO__3[[#This Row],[Day of Week]]&lt;=5,RTO__3[[#This Row],[Hour]]&gt;=15,RTO__3[[#This Row],[Hour]]&lt;=18),"ON","OFF")</f>
        <v>OFF</v>
      </c>
      <c r="G452" s="29"/>
      <c r="H452"/>
      <c r="I452"/>
    </row>
    <row r="453" spans="1:9" x14ac:dyDescent="0.25">
      <c r="A453" s="34">
        <v>45486</v>
      </c>
      <c r="B453" s="52">
        <v>7</v>
      </c>
      <c r="C453" s="52">
        <v>6</v>
      </c>
      <c r="D453" s="55">
        <v>20</v>
      </c>
      <c r="E453" s="42">
        <v>40.148899999999998</v>
      </c>
      <c r="F453" s="55" t="str">
        <f>IF(AND(RTO__3[[#This Row],[Month]]&gt;5,RTO__3[[#This Row],[Month]]&lt;10,RTO__3[[#This Row],[Day of Week]]&lt;=5,RTO__3[[#This Row],[Hour]]&gt;=15,RTO__3[[#This Row],[Hour]]&lt;=18),"ON","OFF")</f>
        <v>OFF</v>
      </c>
      <c r="G453" s="29"/>
      <c r="H453"/>
      <c r="I453"/>
    </row>
    <row r="454" spans="1:9" x14ac:dyDescent="0.25">
      <c r="A454" s="34">
        <v>45486</v>
      </c>
      <c r="B454" s="52">
        <v>7</v>
      </c>
      <c r="C454" s="52">
        <v>6</v>
      </c>
      <c r="D454" s="55">
        <v>21</v>
      </c>
      <c r="E454" s="42">
        <v>34.659500000000001</v>
      </c>
      <c r="F454" s="55" t="str">
        <f>IF(AND(RTO__3[[#This Row],[Month]]&gt;5,RTO__3[[#This Row],[Month]]&lt;10,RTO__3[[#This Row],[Day of Week]]&lt;=5,RTO__3[[#This Row],[Hour]]&gt;=15,RTO__3[[#This Row],[Hour]]&lt;=18),"ON","OFF")</f>
        <v>OFF</v>
      </c>
      <c r="G454" s="29"/>
      <c r="H454"/>
      <c r="I454"/>
    </row>
    <row r="455" spans="1:9" x14ac:dyDescent="0.25">
      <c r="A455" s="34">
        <v>45486</v>
      </c>
      <c r="B455" s="52">
        <v>7</v>
      </c>
      <c r="C455" s="52">
        <v>6</v>
      </c>
      <c r="D455" s="55">
        <v>22</v>
      </c>
      <c r="E455" s="42">
        <v>29.258700000000001</v>
      </c>
      <c r="F455" s="55" t="str">
        <f>IF(AND(RTO__3[[#This Row],[Month]]&gt;5,RTO__3[[#This Row],[Month]]&lt;10,RTO__3[[#This Row],[Day of Week]]&lt;=5,RTO__3[[#This Row],[Hour]]&gt;=15,RTO__3[[#This Row],[Hour]]&lt;=18),"ON","OFF")</f>
        <v>OFF</v>
      </c>
      <c r="G455" s="29"/>
      <c r="H455"/>
      <c r="I455"/>
    </row>
    <row r="456" spans="1:9" x14ac:dyDescent="0.25">
      <c r="A456" s="34">
        <v>45486</v>
      </c>
      <c r="B456" s="52">
        <v>7</v>
      </c>
      <c r="C456" s="52">
        <v>6</v>
      </c>
      <c r="D456" s="55">
        <v>23</v>
      </c>
      <c r="E456" s="42">
        <v>48.232999999999997</v>
      </c>
      <c r="F456" s="55" t="str">
        <f>IF(AND(RTO__3[[#This Row],[Month]]&gt;5,RTO__3[[#This Row],[Month]]&lt;10,RTO__3[[#This Row],[Day of Week]]&lt;=5,RTO__3[[#This Row],[Hour]]&gt;=15,RTO__3[[#This Row],[Hour]]&lt;=18),"ON","OFF")</f>
        <v>OFF</v>
      </c>
      <c r="G456" s="29"/>
      <c r="H456"/>
      <c r="I456"/>
    </row>
    <row r="457" spans="1:9" x14ac:dyDescent="0.25">
      <c r="A457" s="34">
        <v>45486</v>
      </c>
      <c r="B457" s="52">
        <v>7</v>
      </c>
      <c r="C457" s="52">
        <v>6</v>
      </c>
      <c r="D457" s="55">
        <v>24</v>
      </c>
      <c r="E457" s="42">
        <v>47.178600000000003</v>
      </c>
      <c r="F457" s="55" t="str">
        <f>IF(AND(RTO__3[[#This Row],[Month]]&gt;5,RTO__3[[#This Row],[Month]]&lt;10,RTO__3[[#This Row],[Day of Week]]&lt;=5,RTO__3[[#This Row],[Hour]]&gt;=15,RTO__3[[#This Row],[Hour]]&lt;=18),"ON","OFF")</f>
        <v>OFF</v>
      </c>
      <c r="G457" s="29"/>
      <c r="H457"/>
      <c r="I457"/>
    </row>
    <row r="458" spans="1:9" x14ac:dyDescent="0.25">
      <c r="A458" s="34">
        <v>45487</v>
      </c>
      <c r="B458" s="52">
        <v>7</v>
      </c>
      <c r="C458" s="52">
        <v>7</v>
      </c>
      <c r="D458" s="55">
        <v>1</v>
      </c>
      <c r="E458" s="42">
        <v>43.842599999999997</v>
      </c>
      <c r="F458" s="55" t="str">
        <f>IF(AND(RTO__3[[#This Row],[Month]]&gt;5,RTO__3[[#This Row],[Month]]&lt;10,RTO__3[[#This Row],[Day of Week]]&lt;=5,RTO__3[[#This Row],[Hour]]&gt;=15,RTO__3[[#This Row],[Hour]]&lt;=18),"ON","OFF")</f>
        <v>OFF</v>
      </c>
      <c r="G458" s="29"/>
      <c r="H458"/>
      <c r="I458"/>
    </row>
    <row r="459" spans="1:9" x14ac:dyDescent="0.25">
      <c r="A459" s="34">
        <v>45487</v>
      </c>
      <c r="B459" s="52">
        <v>7</v>
      </c>
      <c r="C459" s="52">
        <v>7</v>
      </c>
      <c r="D459" s="55">
        <v>2</v>
      </c>
      <c r="E459" s="42">
        <v>38.695500000000003</v>
      </c>
      <c r="F459" s="55" t="str">
        <f>IF(AND(RTO__3[[#This Row],[Month]]&gt;5,RTO__3[[#This Row],[Month]]&lt;10,RTO__3[[#This Row],[Day of Week]]&lt;=5,RTO__3[[#This Row],[Hour]]&gt;=15,RTO__3[[#This Row],[Hour]]&lt;=18),"ON","OFF")</f>
        <v>OFF</v>
      </c>
      <c r="G459" s="29"/>
      <c r="H459"/>
      <c r="I459"/>
    </row>
    <row r="460" spans="1:9" x14ac:dyDescent="0.25">
      <c r="A460" s="34">
        <v>45487</v>
      </c>
      <c r="B460" s="52">
        <v>7</v>
      </c>
      <c r="C460" s="52">
        <v>7</v>
      </c>
      <c r="D460" s="55">
        <v>3</v>
      </c>
      <c r="E460" s="42">
        <v>33.749600000000001</v>
      </c>
      <c r="F460" s="55" t="str">
        <f>IF(AND(RTO__3[[#This Row],[Month]]&gt;5,RTO__3[[#This Row],[Month]]&lt;10,RTO__3[[#This Row],[Day of Week]]&lt;=5,RTO__3[[#This Row],[Hour]]&gt;=15,RTO__3[[#This Row],[Hour]]&lt;=18),"ON","OFF")</f>
        <v>OFF</v>
      </c>
      <c r="G460" s="29"/>
      <c r="H460"/>
      <c r="I460"/>
    </row>
    <row r="461" spans="1:9" x14ac:dyDescent="0.25">
      <c r="A461" s="34">
        <v>45487</v>
      </c>
      <c r="B461" s="52">
        <v>7</v>
      </c>
      <c r="C461" s="52">
        <v>7</v>
      </c>
      <c r="D461" s="55">
        <v>4</v>
      </c>
      <c r="E461" s="42">
        <v>30.404199999999999</v>
      </c>
      <c r="F461" s="55" t="str">
        <f>IF(AND(RTO__3[[#This Row],[Month]]&gt;5,RTO__3[[#This Row],[Month]]&lt;10,RTO__3[[#This Row],[Day of Week]]&lt;=5,RTO__3[[#This Row],[Hour]]&gt;=15,RTO__3[[#This Row],[Hour]]&lt;=18),"ON","OFF")</f>
        <v>OFF</v>
      </c>
      <c r="G461" s="29"/>
      <c r="H461"/>
      <c r="I461"/>
    </row>
    <row r="462" spans="1:9" x14ac:dyDescent="0.25">
      <c r="A462" s="34">
        <v>45487</v>
      </c>
      <c r="B462" s="52">
        <v>7</v>
      </c>
      <c r="C462" s="52">
        <v>7</v>
      </c>
      <c r="D462" s="55">
        <v>5</v>
      </c>
      <c r="E462" s="42">
        <v>29.868200000000002</v>
      </c>
      <c r="F462" s="55" t="str">
        <f>IF(AND(RTO__3[[#This Row],[Month]]&gt;5,RTO__3[[#This Row],[Month]]&lt;10,RTO__3[[#This Row],[Day of Week]]&lt;=5,RTO__3[[#This Row],[Hour]]&gt;=15,RTO__3[[#This Row],[Hour]]&lt;=18),"ON","OFF")</f>
        <v>OFF</v>
      </c>
      <c r="G462" s="29"/>
      <c r="H462"/>
      <c r="I462"/>
    </row>
    <row r="463" spans="1:9" x14ac:dyDescent="0.25">
      <c r="A463" s="34">
        <v>45487</v>
      </c>
      <c r="B463" s="52">
        <v>7</v>
      </c>
      <c r="C463" s="52">
        <v>7</v>
      </c>
      <c r="D463" s="55">
        <v>6</v>
      </c>
      <c r="E463" s="42">
        <v>19.7746</v>
      </c>
      <c r="F463" s="55" t="str">
        <f>IF(AND(RTO__3[[#This Row],[Month]]&gt;5,RTO__3[[#This Row],[Month]]&lt;10,RTO__3[[#This Row],[Day of Week]]&lt;=5,RTO__3[[#This Row],[Hour]]&gt;=15,RTO__3[[#This Row],[Hour]]&lt;=18),"ON","OFF")</f>
        <v>OFF</v>
      </c>
      <c r="G463" s="29"/>
      <c r="H463"/>
      <c r="I463"/>
    </row>
    <row r="464" spans="1:9" x14ac:dyDescent="0.25">
      <c r="A464" s="34">
        <v>45487</v>
      </c>
      <c r="B464" s="52">
        <v>7</v>
      </c>
      <c r="C464" s="52">
        <v>7</v>
      </c>
      <c r="D464" s="55">
        <v>7</v>
      </c>
      <c r="E464" s="42">
        <v>9.0875000000000004</v>
      </c>
      <c r="F464" s="55" t="str">
        <f>IF(AND(RTO__3[[#This Row],[Month]]&gt;5,RTO__3[[#This Row],[Month]]&lt;10,RTO__3[[#This Row],[Day of Week]]&lt;=5,RTO__3[[#This Row],[Hour]]&gt;=15,RTO__3[[#This Row],[Hour]]&lt;=18),"ON","OFF")</f>
        <v>OFF</v>
      </c>
      <c r="G464" s="29"/>
      <c r="H464"/>
      <c r="I464"/>
    </row>
    <row r="465" spans="1:9" x14ac:dyDescent="0.25">
      <c r="A465" s="34">
        <v>45487</v>
      </c>
      <c r="B465" s="52">
        <v>7</v>
      </c>
      <c r="C465" s="52">
        <v>7</v>
      </c>
      <c r="D465" s="55">
        <v>8</v>
      </c>
      <c r="E465" s="42">
        <v>8.9184999999999999</v>
      </c>
      <c r="F465" s="55" t="str">
        <f>IF(AND(RTO__3[[#This Row],[Month]]&gt;5,RTO__3[[#This Row],[Month]]&lt;10,RTO__3[[#This Row],[Day of Week]]&lt;=5,RTO__3[[#This Row],[Hour]]&gt;=15,RTO__3[[#This Row],[Hour]]&lt;=18),"ON","OFF")</f>
        <v>OFF</v>
      </c>
      <c r="G465" s="29"/>
      <c r="H465"/>
      <c r="I465"/>
    </row>
    <row r="466" spans="1:9" x14ac:dyDescent="0.25">
      <c r="A466" s="34">
        <v>45487</v>
      </c>
      <c r="B466" s="52">
        <v>7</v>
      </c>
      <c r="C466" s="52">
        <v>7</v>
      </c>
      <c r="D466" s="55">
        <v>9</v>
      </c>
      <c r="E466" s="42">
        <v>11.8566</v>
      </c>
      <c r="F466" s="55" t="str">
        <f>IF(AND(RTO__3[[#This Row],[Month]]&gt;5,RTO__3[[#This Row],[Month]]&lt;10,RTO__3[[#This Row],[Day of Week]]&lt;=5,RTO__3[[#This Row],[Hour]]&gt;=15,RTO__3[[#This Row],[Hour]]&lt;=18),"ON","OFF")</f>
        <v>OFF</v>
      </c>
      <c r="G466" s="29"/>
      <c r="H466"/>
      <c r="I466"/>
    </row>
    <row r="467" spans="1:9" x14ac:dyDescent="0.25">
      <c r="A467" s="34">
        <v>45487</v>
      </c>
      <c r="B467" s="52">
        <v>7</v>
      </c>
      <c r="C467" s="52">
        <v>7</v>
      </c>
      <c r="D467" s="55">
        <v>10</v>
      </c>
      <c r="E467" s="42">
        <v>27.954000000000001</v>
      </c>
      <c r="F467" s="55" t="str">
        <f>IF(AND(RTO__3[[#This Row],[Month]]&gt;5,RTO__3[[#This Row],[Month]]&lt;10,RTO__3[[#This Row],[Day of Week]]&lt;=5,RTO__3[[#This Row],[Hour]]&gt;=15,RTO__3[[#This Row],[Hour]]&lt;=18),"ON","OFF")</f>
        <v>OFF</v>
      </c>
      <c r="G467" s="29"/>
      <c r="H467"/>
      <c r="I467"/>
    </row>
    <row r="468" spans="1:9" x14ac:dyDescent="0.25">
      <c r="A468" s="34">
        <v>45487</v>
      </c>
      <c r="B468" s="52">
        <v>7</v>
      </c>
      <c r="C468" s="52">
        <v>7</v>
      </c>
      <c r="D468" s="55">
        <v>11</v>
      </c>
      <c r="E468" s="42">
        <v>27.3795</v>
      </c>
      <c r="F468" s="55" t="str">
        <f>IF(AND(RTO__3[[#This Row],[Month]]&gt;5,RTO__3[[#This Row],[Month]]&lt;10,RTO__3[[#This Row],[Day of Week]]&lt;=5,RTO__3[[#This Row],[Hour]]&gt;=15,RTO__3[[#This Row],[Hour]]&lt;=18),"ON","OFF")</f>
        <v>OFF</v>
      </c>
      <c r="G468" s="29"/>
      <c r="H468"/>
      <c r="I468"/>
    </row>
    <row r="469" spans="1:9" x14ac:dyDescent="0.25">
      <c r="A469" s="34">
        <v>45487</v>
      </c>
      <c r="B469" s="52">
        <v>7</v>
      </c>
      <c r="C469" s="52">
        <v>7</v>
      </c>
      <c r="D469" s="55">
        <v>12</v>
      </c>
      <c r="E469" s="42">
        <v>29.921800000000001</v>
      </c>
      <c r="F469" s="55" t="str">
        <f>IF(AND(RTO__3[[#This Row],[Month]]&gt;5,RTO__3[[#This Row],[Month]]&lt;10,RTO__3[[#This Row],[Day of Week]]&lt;=5,RTO__3[[#This Row],[Hour]]&gt;=15,RTO__3[[#This Row],[Hour]]&lt;=18),"ON","OFF")</f>
        <v>OFF</v>
      </c>
      <c r="G469" s="29"/>
      <c r="H469"/>
      <c r="I469"/>
    </row>
    <row r="470" spans="1:9" x14ac:dyDescent="0.25">
      <c r="A470" s="34">
        <v>45487</v>
      </c>
      <c r="B470" s="52">
        <v>7</v>
      </c>
      <c r="C470" s="52">
        <v>7</v>
      </c>
      <c r="D470" s="55">
        <v>13</v>
      </c>
      <c r="E470" s="42">
        <v>30.211400000000001</v>
      </c>
      <c r="F470" s="55" t="str">
        <f>IF(AND(RTO__3[[#This Row],[Month]]&gt;5,RTO__3[[#This Row],[Month]]&lt;10,RTO__3[[#This Row],[Day of Week]]&lt;=5,RTO__3[[#This Row],[Hour]]&gt;=15,RTO__3[[#This Row],[Hour]]&lt;=18),"ON","OFF")</f>
        <v>OFF</v>
      </c>
      <c r="G470" s="29"/>
      <c r="H470"/>
      <c r="I470"/>
    </row>
    <row r="471" spans="1:9" x14ac:dyDescent="0.25">
      <c r="A471" s="34">
        <v>45487</v>
      </c>
      <c r="B471" s="52">
        <v>7</v>
      </c>
      <c r="C471" s="52">
        <v>7</v>
      </c>
      <c r="D471" s="55">
        <v>14</v>
      </c>
      <c r="E471" s="42">
        <v>30.641200000000001</v>
      </c>
      <c r="F471" s="55" t="str">
        <f>IF(AND(RTO__3[[#This Row],[Month]]&gt;5,RTO__3[[#This Row],[Month]]&lt;10,RTO__3[[#This Row],[Day of Week]]&lt;=5,RTO__3[[#This Row],[Hour]]&gt;=15,RTO__3[[#This Row],[Hour]]&lt;=18),"ON","OFF")</f>
        <v>OFF</v>
      </c>
      <c r="G471" s="29"/>
      <c r="H471"/>
      <c r="I471"/>
    </row>
    <row r="472" spans="1:9" x14ac:dyDescent="0.25">
      <c r="A472" s="34">
        <v>45487</v>
      </c>
      <c r="B472" s="52">
        <v>7</v>
      </c>
      <c r="C472" s="52">
        <v>7</v>
      </c>
      <c r="D472" s="55">
        <v>15</v>
      </c>
      <c r="E472" s="42">
        <v>28.856200000000001</v>
      </c>
      <c r="F472" s="55" t="str">
        <f>IF(AND(RTO__3[[#This Row],[Month]]&gt;5,RTO__3[[#This Row],[Month]]&lt;10,RTO__3[[#This Row],[Day of Week]]&lt;=5,RTO__3[[#This Row],[Hour]]&gt;=15,RTO__3[[#This Row],[Hour]]&lt;=18),"ON","OFF")</f>
        <v>OFF</v>
      </c>
      <c r="G472" s="29"/>
      <c r="H472"/>
      <c r="I472"/>
    </row>
    <row r="473" spans="1:9" x14ac:dyDescent="0.25">
      <c r="A473" s="34">
        <v>45487</v>
      </c>
      <c r="B473" s="52">
        <v>7</v>
      </c>
      <c r="C473" s="52">
        <v>7</v>
      </c>
      <c r="D473" s="55">
        <v>16</v>
      </c>
      <c r="E473" s="42">
        <v>114.53919999999999</v>
      </c>
      <c r="F473" s="55" t="str">
        <f>IF(AND(RTO__3[[#This Row],[Month]]&gt;5,RTO__3[[#This Row],[Month]]&lt;10,RTO__3[[#This Row],[Day of Week]]&lt;=5,RTO__3[[#This Row],[Hour]]&gt;=15,RTO__3[[#This Row],[Hour]]&lt;=18),"ON","OFF")</f>
        <v>OFF</v>
      </c>
      <c r="G473" s="29"/>
      <c r="H473"/>
      <c r="I473"/>
    </row>
    <row r="474" spans="1:9" x14ac:dyDescent="0.25">
      <c r="A474" s="34">
        <v>45487</v>
      </c>
      <c r="B474" s="52">
        <v>7</v>
      </c>
      <c r="C474" s="52">
        <v>7</v>
      </c>
      <c r="D474" s="55">
        <v>17</v>
      </c>
      <c r="E474" s="42">
        <v>35.0807</v>
      </c>
      <c r="F474" s="55" t="str">
        <f>IF(AND(RTO__3[[#This Row],[Month]]&gt;5,RTO__3[[#This Row],[Month]]&lt;10,RTO__3[[#This Row],[Day of Week]]&lt;=5,RTO__3[[#This Row],[Hour]]&gt;=15,RTO__3[[#This Row],[Hour]]&lt;=18),"ON","OFF")</f>
        <v>OFF</v>
      </c>
      <c r="G474" s="29"/>
      <c r="H474"/>
      <c r="I474"/>
    </row>
    <row r="475" spans="1:9" x14ac:dyDescent="0.25">
      <c r="A475" s="34">
        <v>45487</v>
      </c>
      <c r="B475" s="52">
        <v>7</v>
      </c>
      <c r="C475" s="52">
        <v>7</v>
      </c>
      <c r="D475" s="55">
        <v>18</v>
      </c>
      <c r="E475" s="42">
        <v>57.869199999999999</v>
      </c>
      <c r="F475" s="55" t="str">
        <f>IF(AND(RTO__3[[#This Row],[Month]]&gt;5,RTO__3[[#This Row],[Month]]&lt;10,RTO__3[[#This Row],[Day of Week]]&lt;=5,RTO__3[[#This Row],[Hour]]&gt;=15,RTO__3[[#This Row],[Hour]]&lt;=18),"ON","OFF")</f>
        <v>OFF</v>
      </c>
      <c r="G475" s="29"/>
      <c r="H475"/>
      <c r="I475"/>
    </row>
    <row r="476" spans="1:9" x14ac:dyDescent="0.25">
      <c r="A476" s="34">
        <v>45487</v>
      </c>
      <c r="B476" s="52">
        <v>7</v>
      </c>
      <c r="C476" s="52">
        <v>7</v>
      </c>
      <c r="D476" s="55">
        <v>19</v>
      </c>
      <c r="E476" s="42">
        <v>77.2577</v>
      </c>
      <c r="F476" s="55" t="str">
        <f>IF(AND(RTO__3[[#This Row],[Month]]&gt;5,RTO__3[[#This Row],[Month]]&lt;10,RTO__3[[#This Row],[Day of Week]]&lt;=5,RTO__3[[#This Row],[Hour]]&gt;=15,RTO__3[[#This Row],[Hour]]&lt;=18),"ON","OFF")</f>
        <v>OFF</v>
      </c>
      <c r="G476" s="29"/>
      <c r="H476"/>
      <c r="I476"/>
    </row>
    <row r="477" spans="1:9" x14ac:dyDescent="0.25">
      <c r="A477" s="34">
        <v>45487</v>
      </c>
      <c r="B477" s="52">
        <v>7</v>
      </c>
      <c r="C477" s="52">
        <v>7</v>
      </c>
      <c r="D477" s="55">
        <v>20</v>
      </c>
      <c r="E477" s="42">
        <v>266.14159999999998</v>
      </c>
      <c r="F477" s="55" t="str">
        <f>IF(AND(RTO__3[[#This Row],[Month]]&gt;5,RTO__3[[#This Row],[Month]]&lt;10,RTO__3[[#This Row],[Day of Week]]&lt;=5,RTO__3[[#This Row],[Hour]]&gt;=15,RTO__3[[#This Row],[Hour]]&lt;=18),"ON","OFF")</f>
        <v>OFF</v>
      </c>
      <c r="G477" s="29"/>
      <c r="H477"/>
      <c r="I477"/>
    </row>
    <row r="478" spans="1:9" x14ac:dyDescent="0.25">
      <c r="A478" s="34">
        <v>45487</v>
      </c>
      <c r="B478" s="52">
        <v>7</v>
      </c>
      <c r="C478" s="52">
        <v>7</v>
      </c>
      <c r="D478" s="55">
        <v>21</v>
      </c>
      <c r="E478" s="42">
        <v>189.62719999999999</v>
      </c>
      <c r="F478" s="55" t="str">
        <f>IF(AND(RTO__3[[#This Row],[Month]]&gt;5,RTO__3[[#This Row],[Month]]&lt;10,RTO__3[[#This Row],[Day of Week]]&lt;=5,RTO__3[[#This Row],[Hour]]&gt;=15,RTO__3[[#This Row],[Hour]]&lt;=18),"ON","OFF")</f>
        <v>OFF</v>
      </c>
      <c r="G478" s="29"/>
      <c r="H478"/>
      <c r="I478"/>
    </row>
    <row r="479" spans="1:9" x14ac:dyDescent="0.25">
      <c r="A479" s="34">
        <v>45487</v>
      </c>
      <c r="B479" s="52">
        <v>7</v>
      </c>
      <c r="C479" s="52">
        <v>7</v>
      </c>
      <c r="D479" s="55">
        <v>22</v>
      </c>
      <c r="E479" s="42">
        <v>43.164700000000003</v>
      </c>
      <c r="F479" s="55" t="str">
        <f>IF(AND(RTO__3[[#This Row],[Month]]&gt;5,RTO__3[[#This Row],[Month]]&lt;10,RTO__3[[#This Row],[Day of Week]]&lt;=5,RTO__3[[#This Row],[Hour]]&gt;=15,RTO__3[[#This Row],[Hour]]&lt;=18),"ON","OFF")</f>
        <v>OFF</v>
      </c>
      <c r="G479" s="29"/>
      <c r="H479"/>
      <c r="I479"/>
    </row>
    <row r="480" spans="1:9" x14ac:dyDescent="0.25">
      <c r="A480" s="34">
        <v>45487</v>
      </c>
      <c r="B480" s="52">
        <v>7</v>
      </c>
      <c r="C480" s="52">
        <v>7</v>
      </c>
      <c r="D480" s="55">
        <v>23</v>
      </c>
      <c r="E480" s="42">
        <v>40.575299999999999</v>
      </c>
      <c r="F480" s="55" t="str">
        <f>IF(AND(RTO__3[[#This Row],[Month]]&gt;5,RTO__3[[#This Row],[Month]]&lt;10,RTO__3[[#This Row],[Day of Week]]&lt;=5,RTO__3[[#This Row],[Hour]]&gt;=15,RTO__3[[#This Row],[Hour]]&lt;=18),"ON","OFF")</f>
        <v>OFF</v>
      </c>
      <c r="G480" s="29"/>
      <c r="H480"/>
      <c r="I480"/>
    </row>
    <row r="481" spans="1:9" x14ac:dyDescent="0.25">
      <c r="A481" s="34">
        <v>45487</v>
      </c>
      <c r="B481" s="52">
        <v>7</v>
      </c>
      <c r="C481" s="52">
        <v>7</v>
      </c>
      <c r="D481" s="55">
        <v>24</v>
      </c>
      <c r="E481" s="42">
        <v>26.6462</v>
      </c>
      <c r="F481" s="55" t="str">
        <f>IF(AND(RTO__3[[#This Row],[Month]]&gt;5,RTO__3[[#This Row],[Month]]&lt;10,RTO__3[[#This Row],[Day of Week]]&lt;=5,RTO__3[[#This Row],[Hour]]&gt;=15,RTO__3[[#This Row],[Hour]]&lt;=18),"ON","OFF")</f>
        <v>OFF</v>
      </c>
      <c r="G481" s="29"/>
      <c r="H481"/>
      <c r="I481"/>
    </row>
    <row r="482" spans="1:9" x14ac:dyDescent="0.25">
      <c r="A482" s="34">
        <v>45488</v>
      </c>
      <c r="B482" s="52">
        <v>7</v>
      </c>
      <c r="C482" s="52">
        <v>1</v>
      </c>
      <c r="D482" s="55">
        <v>1</v>
      </c>
      <c r="E482" s="42">
        <v>25.518699999999999</v>
      </c>
      <c r="F482" s="55" t="str">
        <f>IF(AND(RTO__3[[#This Row],[Month]]&gt;5,RTO__3[[#This Row],[Month]]&lt;10,RTO__3[[#This Row],[Day of Week]]&lt;=5,RTO__3[[#This Row],[Hour]]&gt;=15,RTO__3[[#This Row],[Hour]]&lt;=18),"ON","OFF")</f>
        <v>OFF</v>
      </c>
      <c r="G482" s="29"/>
      <c r="H482"/>
      <c r="I482"/>
    </row>
    <row r="483" spans="1:9" x14ac:dyDescent="0.25">
      <c r="A483" s="34">
        <v>45488</v>
      </c>
      <c r="B483" s="52">
        <v>7</v>
      </c>
      <c r="C483" s="52">
        <v>1</v>
      </c>
      <c r="D483" s="55">
        <v>2</v>
      </c>
      <c r="E483" s="42">
        <v>21.164300000000001</v>
      </c>
      <c r="F483" s="55" t="str">
        <f>IF(AND(RTO__3[[#This Row],[Month]]&gt;5,RTO__3[[#This Row],[Month]]&lt;10,RTO__3[[#This Row],[Day of Week]]&lt;=5,RTO__3[[#This Row],[Hour]]&gt;=15,RTO__3[[#This Row],[Hour]]&lt;=18),"ON","OFF")</f>
        <v>OFF</v>
      </c>
      <c r="G483" s="29"/>
      <c r="H483"/>
      <c r="I483"/>
    </row>
    <row r="484" spans="1:9" x14ac:dyDescent="0.25">
      <c r="A484" s="34">
        <v>45488</v>
      </c>
      <c r="B484" s="52">
        <v>7</v>
      </c>
      <c r="C484" s="52">
        <v>1</v>
      </c>
      <c r="D484" s="55">
        <v>3</v>
      </c>
      <c r="E484" s="42">
        <v>26.0227</v>
      </c>
      <c r="F484" s="55" t="str">
        <f>IF(AND(RTO__3[[#This Row],[Month]]&gt;5,RTO__3[[#This Row],[Month]]&lt;10,RTO__3[[#This Row],[Day of Week]]&lt;=5,RTO__3[[#This Row],[Hour]]&gt;=15,RTO__3[[#This Row],[Hour]]&lt;=18),"ON","OFF")</f>
        <v>OFF</v>
      </c>
      <c r="G484" s="29"/>
      <c r="H484"/>
      <c r="I484"/>
    </row>
    <row r="485" spans="1:9" x14ac:dyDescent="0.25">
      <c r="A485" s="34">
        <v>45488</v>
      </c>
      <c r="B485" s="52">
        <v>7</v>
      </c>
      <c r="C485" s="52">
        <v>1</v>
      </c>
      <c r="D485" s="55">
        <v>4</v>
      </c>
      <c r="E485" s="42">
        <v>26.12</v>
      </c>
      <c r="F485" s="55" t="str">
        <f>IF(AND(RTO__3[[#This Row],[Month]]&gt;5,RTO__3[[#This Row],[Month]]&lt;10,RTO__3[[#This Row],[Day of Week]]&lt;=5,RTO__3[[#This Row],[Hour]]&gt;=15,RTO__3[[#This Row],[Hour]]&lt;=18),"ON","OFF")</f>
        <v>OFF</v>
      </c>
      <c r="G485" s="29"/>
      <c r="H485"/>
      <c r="I485"/>
    </row>
    <row r="486" spans="1:9" x14ac:dyDescent="0.25">
      <c r="A486" s="34">
        <v>45488</v>
      </c>
      <c r="B486" s="52">
        <v>7</v>
      </c>
      <c r="C486" s="52">
        <v>1</v>
      </c>
      <c r="D486" s="55">
        <v>5</v>
      </c>
      <c r="E486" s="42">
        <v>28.339500000000001</v>
      </c>
      <c r="F486" s="55" t="str">
        <f>IF(AND(RTO__3[[#This Row],[Month]]&gt;5,RTO__3[[#This Row],[Month]]&lt;10,RTO__3[[#This Row],[Day of Week]]&lt;=5,RTO__3[[#This Row],[Hour]]&gt;=15,RTO__3[[#This Row],[Hour]]&lt;=18),"ON","OFF")</f>
        <v>OFF</v>
      </c>
      <c r="G486" s="29"/>
      <c r="H486"/>
      <c r="I486"/>
    </row>
    <row r="487" spans="1:9" x14ac:dyDescent="0.25">
      <c r="A487" s="34">
        <v>45488</v>
      </c>
      <c r="B487" s="52">
        <v>7</v>
      </c>
      <c r="C487" s="52">
        <v>1</v>
      </c>
      <c r="D487" s="55">
        <v>6</v>
      </c>
      <c r="E487" s="42">
        <v>38.240200000000002</v>
      </c>
      <c r="F487" s="55" t="str">
        <f>IF(AND(RTO__3[[#This Row],[Month]]&gt;5,RTO__3[[#This Row],[Month]]&lt;10,RTO__3[[#This Row],[Day of Week]]&lt;=5,RTO__3[[#This Row],[Hour]]&gt;=15,RTO__3[[#This Row],[Hour]]&lt;=18),"ON","OFF")</f>
        <v>OFF</v>
      </c>
      <c r="G487" s="29"/>
      <c r="H487"/>
      <c r="I487"/>
    </row>
    <row r="488" spans="1:9" x14ac:dyDescent="0.25">
      <c r="A488" s="34">
        <v>45488</v>
      </c>
      <c r="B488" s="52">
        <v>7</v>
      </c>
      <c r="C488" s="52">
        <v>1</v>
      </c>
      <c r="D488" s="55">
        <v>7</v>
      </c>
      <c r="E488" s="42">
        <v>18.0884</v>
      </c>
      <c r="F488" s="55" t="str">
        <f>IF(AND(RTO__3[[#This Row],[Month]]&gt;5,RTO__3[[#This Row],[Month]]&lt;10,RTO__3[[#This Row],[Day of Week]]&lt;=5,RTO__3[[#This Row],[Hour]]&gt;=15,RTO__3[[#This Row],[Hour]]&lt;=18),"ON","OFF")</f>
        <v>OFF</v>
      </c>
      <c r="G488" s="29"/>
      <c r="H488"/>
      <c r="I488"/>
    </row>
    <row r="489" spans="1:9" x14ac:dyDescent="0.25">
      <c r="A489" s="34">
        <v>45488</v>
      </c>
      <c r="B489" s="52">
        <v>7</v>
      </c>
      <c r="C489" s="52">
        <v>1</v>
      </c>
      <c r="D489" s="55">
        <v>8</v>
      </c>
      <c r="E489" s="42">
        <v>20.619499999999999</v>
      </c>
      <c r="F489" s="55" t="str">
        <f>IF(AND(RTO__3[[#This Row],[Month]]&gt;5,RTO__3[[#This Row],[Month]]&lt;10,RTO__3[[#This Row],[Day of Week]]&lt;=5,RTO__3[[#This Row],[Hour]]&gt;=15,RTO__3[[#This Row],[Hour]]&lt;=18),"ON","OFF")</f>
        <v>OFF</v>
      </c>
      <c r="G489" s="29"/>
      <c r="H489"/>
      <c r="I489"/>
    </row>
    <row r="490" spans="1:9" x14ac:dyDescent="0.25">
      <c r="A490" s="34">
        <v>45488</v>
      </c>
      <c r="B490" s="52">
        <v>7</v>
      </c>
      <c r="C490" s="52">
        <v>1</v>
      </c>
      <c r="D490" s="55">
        <v>9</v>
      </c>
      <c r="E490" s="42">
        <v>16.8627</v>
      </c>
      <c r="F490" s="55" t="str">
        <f>IF(AND(RTO__3[[#This Row],[Month]]&gt;5,RTO__3[[#This Row],[Month]]&lt;10,RTO__3[[#This Row],[Day of Week]]&lt;=5,RTO__3[[#This Row],[Hour]]&gt;=15,RTO__3[[#This Row],[Hour]]&lt;=18),"ON","OFF")</f>
        <v>OFF</v>
      </c>
      <c r="G490" s="29"/>
      <c r="H490"/>
      <c r="I490"/>
    </row>
    <row r="491" spans="1:9" x14ac:dyDescent="0.25">
      <c r="A491" s="34">
        <v>45488</v>
      </c>
      <c r="B491" s="52">
        <v>7</v>
      </c>
      <c r="C491" s="52">
        <v>1</v>
      </c>
      <c r="D491" s="55">
        <v>10</v>
      </c>
      <c r="E491" s="42">
        <v>23.081399999999999</v>
      </c>
      <c r="F491" s="55" t="str">
        <f>IF(AND(RTO__3[[#This Row],[Month]]&gt;5,RTO__3[[#This Row],[Month]]&lt;10,RTO__3[[#This Row],[Day of Week]]&lt;=5,RTO__3[[#This Row],[Hour]]&gt;=15,RTO__3[[#This Row],[Hour]]&lt;=18),"ON","OFF")</f>
        <v>OFF</v>
      </c>
      <c r="G491" s="29"/>
      <c r="H491"/>
      <c r="I491"/>
    </row>
    <row r="492" spans="1:9" x14ac:dyDescent="0.25">
      <c r="A492" s="34">
        <v>45488</v>
      </c>
      <c r="B492" s="52">
        <v>7</v>
      </c>
      <c r="C492" s="52">
        <v>1</v>
      </c>
      <c r="D492" s="55">
        <v>11</v>
      </c>
      <c r="E492" s="42">
        <v>26.425899999999999</v>
      </c>
      <c r="F492" s="55" t="str">
        <f>IF(AND(RTO__3[[#This Row],[Month]]&gt;5,RTO__3[[#This Row],[Month]]&lt;10,RTO__3[[#This Row],[Day of Week]]&lt;=5,RTO__3[[#This Row],[Hour]]&gt;=15,RTO__3[[#This Row],[Hour]]&lt;=18),"ON","OFF")</f>
        <v>OFF</v>
      </c>
      <c r="G492" s="29"/>
      <c r="H492"/>
      <c r="I492"/>
    </row>
    <row r="493" spans="1:9" x14ac:dyDescent="0.25">
      <c r="A493" s="34">
        <v>45488</v>
      </c>
      <c r="B493" s="52">
        <v>7</v>
      </c>
      <c r="C493" s="52">
        <v>1</v>
      </c>
      <c r="D493" s="55">
        <v>12</v>
      </c>
      <c r="E493" s="42">
        <v>29.654199999999999</v>
      </c>
      <c r="F493" s="55" t="str">
        <f>IF(AND(RTO__3[[#This Row],[Month]]&gt;5,RTO__3[[#This Row],[Month]]&lt;10,RTO__3[[#This Row],[Day of Week]]&lt;=5,RTO__3[[#This Row],[Hour]]&gt;=15,RTO__3[[#This Row],[Hour]]&lt;=18),"ON","OFF")</f>
        <v>OFF</v>
      </c>
      <c r="G493" s="29"/>
      <c r="H493"/>
      <c r="I493"/>
    </row>
    <row r="494" spans="1:9" x14ac:dyDescent="0.25">
      <c r="A494" s="34">
        <v>45488</v>
      </c>
      <c r="B494" s="52">
        <v>7</v>
      </c>
      <c r="C494" s="52">
        <v>1</v>
      </c>
      <c r="D494" s="55">
        <v>13</v>
      </c>
      <c r="E494" s="42">
        <v>24.1219</v>
      </c>
      <c r="F494" s="55" t="str">
        <f>IF(AND(RTO__3[[#This Row],[Month]]&gt;5,RTO__3[[#This Row],[Month]]&lt;10,RTO__3[[#This Row],[Day of Week]]&lt;=5,RTO__3[[#This Row],[Hour]]&gt;=15,RTO__3[[#This Row],[Hour]]&lt;=18),"ON","OFF")</f>
        <v>OFF</v>
      </c>
      <c r="G494" s="29"/>
      <c r="H494"/>
      <c r="I494"/>
    </row>
    <row r="495" spans="1:9" x14ac:dyDescent="0.25">
      <c r="A495" s="34">
        <v>45488</v>
      </c>
      <c r="B495" s="52">
        <v>7</v>
      </c>
      <c r="C495" s="52">
        <v>1</v>
      </c>
      <c r="D495" s="55">
        <v>14</v>
      </c>
      <c r="E495" s="42">
        <v>27.942399999999999</v>
      </c>
      <c r="F495" s="55" t="str">
        <f>IF(AND(RTO__3[[#This Row],[Month]]&gt;5,RTO__3[[#This Row],[Month]]&lt;10,RTO__3[[#This Row],[Day of Week]]&lt;=5,RTO__3[[#This Row],[Hour]]&gt;=15,RTO__3[[#This Row],[Hour]]&lt;=18),"ON","OFF")</f>
        <v>OFF</v>
      </c>
      <c r="G495" s="29"/>
      <c r="H495"/>
      <c r="I495"/>
    </row>
    <row r="496" spans="1:9" x14ac:dyDescent="0.25">
      <c r="A496" s="34">
        <v>45488</v>
      </c>
      <c r="B496" s="52">
        <v>7</v>
      </c>
      <c r="C496" s="52">
        <v>1</v>
      </c>
      <c r="D496" s="55">
        <v>15</v>
      </c>
      <c r="E496" s="42">
        <v>75.736400000000003</v>
      </c>
      <c r="F496" s="55" t="str">
        <f>IF(AND(RTO__3[[#This Row],[Month]]&gt;5,RTO__3[[#This Row],[Month]]&lt;10,RTO__3[[#This Row],[Day of Week]]&lt;=5,RTO__3[[#This Row],[Hour]]&gt;=15,RTO__3[[#This Row],[Hour]]&lt;=18),"ON","OFF")</f>
        <v>ON</v>
      </c>
      <c r="G496" s="29"/>
      <c r="H496"/>
      <c r="I496"/>
    </row>
    <row r="497" spans="1:9" x14ac:dyDescent="0.25">
      <c r="A497" s="34">
        <v>45488</v>
      </c>
      <c r="B497" s="52">
        <v>7</v>
      </c>
      <c r="C497" s="52">
        <v>1</v>
      </c>
      <c r="D497" s="55">
        <v>16</v>
      </c>
      <c r="E497" s="42">
        <v>325.35419999999999</v>
      </c>
      <c r="F497" s="55" t="str">
        <f>IF(AND(RTO__3[[#This Row],[Month]]&gt;5,RTO__3[[#This Row],[Month]]&lt;10,RTO__3[[#This Row],[Day of Week]]&lt;=5,RTO__3[[#This Row],[Hour]]&gt;=15,RTO__3[[#This Row],[Hour]]&lt;=18),"ON","OFF")</f>
        <v>ON</v>
      </c>
      <c r="G497" s="29"/>
      <c r="H497"/>
      <c r="I497"/>
    </row>
    <row r="498" spans="1:9" x14ac:dyDescent="0.25">
      <c r="A498" s="34">
        <v>45488</v>
      </c>
      <c r="B498" s="52">
        <v>7</v>
      </c>
      <c r="C498" s="52">
        <v>1</v>
      </c>
      <c r="D498" s="55">
        <v>17</v>
      </c>
      <c r="E498" s="42">
        <v>64.342299999999994</v>
      </c>
      <c r="F498" s="55" t="str">
        <f>IF(AND(RTO__3[[#This Row],[Month]]&gt;5,RTO__3[[#This Row],[Month]]&lt;10,RTO__3[[#This Row],[Day of Week]]&lt;=5,RTO__3[[#This Row],[Hour]]&gt;=15,RTO__3[[#This Row],[Hour]]&lt;=18),"ON","OFF")</f>
        <v>ON</v>
      </c>
      <c r="G498" s="29"/>
      <c r="H498"/>
      <c r="I498"/>
    </row>
    <row r="499" spans="1:9" x14ac:dyDescent="0.25">
      <c r="A499" s="34">
        <v>45488</v>
      </c>
      <c r="B499" s="52">
        <v>7</v>
      </c>
      <c r="C499" s="52">
        <v>1</v>
      </c>
      <c r="D499" s="55">
        <v>18</v>
      </c>
      <c r="E499" s="42">
        <v>165.61369999999999</v>
      </c>
      <c r="F499" s="55" t="str">
        <f>IF(AND(RTO__3[[#This Row],[Month]]&gt;5,RTO__3[[#This Row],[Month]]&lt;10,RTO__3[[#This Row],[Day of Week]]&lt;=5,RTO__3[[#This Row],[Hour]]&gt;=15,RTO__3[[#This Row],[Hour]]&lt;=18),"ON","OFF")</f>
        <v>ON</v>
      </c>
      <c r="G499" s="29"/>
      <c r="H499"/>
      <c r="I499"/>
    </row>
    <row r="500" spans="1:9" x14ac:dyDescent="0.25">
      <c r="A500" s="34">
        <v>45488</v>
      </c>
      <c r="B500" s="52">
        <v>7</v>
      </c>
      <c r="C500" s="52">
        <v>1</v>
      </c>
      <c r="D500" s="55">
        <v>19</v>
      </c>
      <c r="E500" s="42">
        <v>38.068600000000004</v>
      </c>
      <c r="F500" s="55" t="str">
        <f>IF(AND(RTO__3[[#This Row],[Month]]&gt;5,RTO__3[[#This Row],[Month]]&lt;10,RTO__3[[#This Row],[Day of Week]]&lt;=5,RTO__3[[#This Row],[Hour]]&gt;=15,RTO__3[[#This Row],[Hour]]&lt;=18),"ON","OFF")</f>
        <v>OFF</v>
      </c>
      <c r="G500" s="29"/>
      <c r="H500"/>
      <c r="I500"/>
    </row>
    <row r="501" spans="1:9" x14ac:dyDescent="0.25">
      <c r="A501" s="34">
        <v>45488</v>
      </c>
      <c r="B501" s="52">
        <v>7</v>
      </c>
      <c r="C501" s="52">
        <v>1</v>
      </c>
      <c r="D501" s="55">
        <v>20</v>
      </c>
      <c r="E501" s="42">
        <v>36.271799999999999</v>
      </c>
      <c r="F501" s="55" t="str">
        <f>IF(AND(RTO__3[[#This Row],[Month]]&gt;5,RTO__3[[#This Row],[Month]]&lt;10,RTO__3[[#This Row],[Day of Week]]&lt;=5,RTO__3[[#This Row],[Hour]]&gt;=15,RTO__3[[#This Row],[Hour]]&lt;=18),"ON","OFF")</f>
        <v>OFF</v>
      </c>
      <c r="G501" s="29"/>
      <c r="H501"/>
      <c r="I501"/>
    </row>
    <row r="502" spans="1:9" x14ac:dyDescent="0.25">
      <c r="A502" s="34">
        <v>45488</v>
      </c>
      <c r="B502" s="52">
        <v>7</v>
      </c>
      <c r="C502" s="52">
        <v>1</v>
      </c>
      <c r="D502" s="55">
        <v>21</v>
      </c>
      <c r="E502" s="42">
        <v>34.721200000000003</v>
      </c>
      <c r="F502" s="55" t="str">
        <f>IF(AND(RTO__3[[#This Row],[Month]]&gt;5,RTO__3[[#This Row],[Month]]&lt;10,RTO__3[[#This Row],[Day of Week]]&lt;=5,RTO__3[[#This Row],[Hour]]&gt;=15,RTO__3[[#This Row],[Hour]]&lt;=18),"ON","OFF")</f>
        <v>OFF</v>
      </c>
      <c r="G502" s="29"/>
      <c r="H502"/>
      <c r="I502"/>
    </row>
    <row r="503" spans="1:9" x14ac:dyDescent="0.25">
      <c r="A503" s="34">
        <v>45488</v>
      </c>
      <c r="B503" s="52">
        <v>7</v>
      </c>
      <c r="C503" s="52">
        <v>1</v>
      </c>
      <c r="D503" s="55">
        <v>22</v>
      </c>
      <c r="E503" s="42">
        <v>56.316200000000002</v>
      </c>
      <c r="F503" s="55" t="str">
        <f>IF(AND(RTO__3[[#This Row],[Month]]&gt;5,RTO__3[[#This Row],[Month]]&lt;10,RTO__3[[#This Row],[Day of Week]]&lt;=5,RTO__3[[#This Row],[Hour]]&gt;=15,RTO__3[[#This Row],[Hour]]&lt;=18),"ON","OFF")</f>
        <v>OFF</v>
      </c>
      <c r="G503" s="29"/>
      <c r="H503"/>
      <c r="I503"/>
    </row>
    <row r="504" spans="1:9" x14ac:dyDescent="0.25">
      <c r="A504" s="34">
        <v>45488</v>
      </c>
      <c r="B504" s="52">
        <v>7</v>
      </c>
      <c r="C504" s="52">
        <v>1</v>
      </c>
      <c r="D504" s="55">
        <v>23</v>
      </c>
      <c r="E504" s="42">
        <v>61.1569</v>
      </c>
      <c r="F504" s="55" t="str">
        <f>IF(AND(RTO__3[[#This Row],[Month]]&gt;5,RTO__3[[#This Row],[Month]]&lt;10,RTO__3[[#This Row],[Day of Week]]&lt;=5,RTO__3[[#This Row],[Hour]]&gt;=15,RTO__3[[#This Row],[Hour]]&lt;=18),"ON","OFF")</f>
        <v>OFF</v>
      </c>
      <c r="G504" s="29"/>
      <c r="H504"/>
      <c r="I504"/>
    </row>
    <row r="505" spans="1:9" x14ac:dyDescent="0.25">
      <c r="A505" s="34">
        <v>45488</v>
      </c>
      <c r="B505" s="52">
        <v>7</v>
      </c>
      <c r="C505" s="52">
        <v>1</v>
      </c>
      <c r="D505" s="55">
        <v>24</v>
      </c>
      <c r="E505" s="42">
        <v>44.703400000000002</v>
      </c>
      <c r="F505" s="55" t="str">
        <f>IF(AND(RTO__3[[#This Row],[Month]]&gt;5,RTO__3[[#This Row],[Month]]&lt;10,RTO__3[[#This Row],[Day of Week]]&lt;=5,RTO__3[[#This Row],[Hour]]&gt;=15,RTO__3[[#This Row],[Hour]]&lt;=18),"ON","OFF")</f>
        <v>OFF</v>
      </c>
      <c r="G505" s="29"/>
      <c r="H505"/>
      <c r="I505"/>
    </row>
    <row r="506" spans="1:9" x14ac:dyDescent="0.25">
      <c r="A506" s="34">
        <v>45489</v>
      </c>
      <c r="B506" s="52">
        <v>7</v>
      </c>
      <c r="C506" s="52">
        <v>2</v>
      </c>
      <c r="D506" s="55">
        <v>1</v>
      </c>
      <c r="E506" s="42">
        <v>26.2668</v>
      </c>
      <c r="F506" s="55" t="str">
        <f>IF(AND(RTO__3[[#This Row],[Month]]&gt;5,RTO__3[[#This Row],[Month]]&lt;10,RTO__3[[#This Row],[Day of Week]]&lt;=5,RTO__3[[#This Row],[Hour]]&gt;=15,RTO__3[[#This Row],[Hour]]&lt;=18),"ON","OFF")</f>
        <v>OFF</v>
      </c>
      <c r="G506" s="29"/>
      <c r="H506"/>
      <c r="I506"/>
    </row>
    <row r="507" spans="1:9" x14ac:dyDescent="0.25">
      <c r="A507" s="34">
        <v>45489</v>
      </c>
      <c r="B507" s="52">
        <v>7</v>
      </c>
      <c r="C507" s="52">
        <v>2</v>
      </c>
      <c r="D507" s="55">
        <v>2</v>
      </c>
      <c r="E507" s="42">
        <v>26.5153</v>
      </c>
      <c r="F507" s="55" t="str">
        <f>IF(AND(RTO__3[[#This Row],[Month]]&gt;5,RTO__3[[#This Row],[Month]]&lt;10,RTO__3[[#This Row],[Day of Week]]&lt;=5,RTO__3[[#This Row],[Hour]]&gt;=15,RTO__3[[#This Row],[Hour]]&lt;=18),"ON","OFF")</f>
        <v>OFF</v>
      </c>
      <c r="G507" s="29"/>
      <c r="H507"/>
      <c r="I507"/>
    </row>
    <row r="508" spans="1:9" x14ac:dyDescent="0.25">
      <c r="A508" s="34">
        <v>45489</v>
      </c>
      <c r="B508" s="52">
        <v>7</v>
      </c>
      <c r="C508" s="52">
        <v>2</v>
      </c>
      <c r="D508" s="55">
        <v>3</v>
      </c>
      <c r="E508" s="42">
        <v>25.686199999999999</v>
      </c>
      <c r="F508" s="55" t="str">
        <f>IF(AND(RTO__3[[#This Row],[Month]]&gt;5,RTO__3[[#This Row],[Month]]&lt;10,RTO__3[[#This Row],[Day of Week]]&lt;=5,RTO__3[[#This Row],[Hour]]&gt;=15,RTO__3[[#This Row],[Hour]]&lt;=18),"ON","OFF")</f>
        <v>OFF</v>
      </c>
      <c r="G508" s="29"/>
      <c r="H508"/>
      <c r="I508"/>
    </row>
    <row r="509" spans="1:9" x14ac:dyDescent="0.25">
      <c r="A509" s="34">
        <v>45489</v>
      </c>
      <c r="B509" s="52">
        <v>7</v>
      </c>
      <c r="C509" s="52">
        <v>2</v>
      </c>
      <c r="D509" s="55">
        <v>4</v>
      </c>
      <c r="E509" s="42">
        <v>26.454899999999999</v>
      </c>
      <c r="F509" s="55" t="str">
        <f>IF(AND(RTO__3[[#This Row],[Month]]&gt;5,RTO__3[[#This Row],[Month]]&lt;10,RTO__3[[#This Row],[Day of Week]]&lt;=5,RTO__3[[#This Row],[Hour]]&gt;=15,RTO__3[[#This Row],[Hour]]&lt;=18),"ON","OFF")</f>
        <v>OFF</v>
      </c>
      <c r="G509" s="29"/>
      <c r="H509"/>
      <c r="I509"/>
    </row>
    <row r="510" spans="1:9" x14ac:dyDescent="0.25">
      <c r="A510" s="34">
        <v>45489</v>
      </c>
      <c r="B510" s="52">
        <v>7</v>
      </c>
      <c r="C510" s="52">
        <v>2</v>
      </c>
      <c r="D510" s="55">
        <v>5</v>
      </c>
      <c r="E510" s="42">
        <v>27.7363</v>
      </c>
      <c r="F510" s="55" t="str">
        <f>IF(AND(RTO__3[[#This Row],[Month]]&gt;5,RTO__3[[#This Row],[Month]]&lt;10,RTO__3[[#This Row],[Day of Week]]&lt;=5,RTO__3[[#This Row],[Hour]]&gt;=15,RTO__3[[#This Row],[Hour]]&lt;=18),"ON","OFF")</f>
        <v>OFF</v>
      </c>
      <c r="G510" s="29"/>
      <c r="H510"/>
      <c r="I510"/>
    </row>
    <row r="511" spans="1:9" x14ac:dyDescent="0.25">
      <c r="A511" s="34">
        <v>45489</v>
      </c>
      <c r="B511" s="52">
        <v>7</v>
      </c>
      <c r="C511" s="52">
        <v>2</v>
      </c>
      <c r="D511" s="55">
        <v>6</v>
      </c>
      <c r="E511" s="42">
        <v>31.0822</v>
      </c>
      <c r="F511" s="55" t="str">
        <f>IF(AND(RTO__3[[#This Row],[Month]]&gt;5,RTO__3[[#This Row],[Month]]&lt;10,RTO__3[[#This Row],[Day of Week]]&lt;=5,RTO__3[[#This Row],[Hour]]&gt;=15,RTO__3[[#This Row],[Hour]]&lt;=18),"ON","OFF")</f>
        <v>OFF</v>
      </c>
      <c r="G511" s="29"/>
      <c r="H511"/>
      <c r="I511"/>
    </row>
    <row r="512" spans="1:9" x14ac:dyDescent="0.25">
      <c r="A512" s="34">
        <v>45489</v>
      </c>
      <c r="B512" s="52">
        <v>7</v>
      </c>
      <c r="C512" s="52">
        <v>2</v>
      </c>
      <c r="D512" s="55">
        <v>7</v>
      </c>
      <c r="E512" s="42">
        <v>20.370899999999999</v>
      </c>
      <c r="F512" s="55" t="str">
        <f>IF(AND(RTO__3[[#This Row],[Month]]&gt;5,RTO__3[[#This Row],[Month]]&lt;10,RTO__3[[#This Row],[Day of Week]]&lt;=5,RTO__3[[#This Row],[Hour]]&gt;=15,RTO__3[[#This Row],[Hour]]&lt;=18),"ON","OFF")</f>
        <v>OFF</v>
      </c>
      <c r="G512" s="29"/>
      <c r="H512"/>
      <c r="I512"/>
    </row>
    <row r="513" spans="1:9" x14ac:dyDescent="0.25">
      <c r="A513" s="34">
        <v>45489</v>
      </c>
      <c r="B513" s="52">
        <v>7</v>
      </c>
      <c r="C513" s="52">
        <v>2</v>
      </c>
      <c r="D513" s="55">
        <v>8</v>
      </c>
      <c r="E513" s="42">
        <v>20.2852</v>
      </c>
      <c r="F513" s="55" t="str">
        <f>IF(AND(RTO__3[[#This Row],[Month]]&gt;5,RTO__3[[#This Row],[Month]]&lt;10,RTO__3[[#This Row],[Day of Week]]&lt;=5,RTO__3[[#This Row],[Hour]]&gt;=15,RTO__3[[#This Row],[Hour]]&lt;=18),"ON","OFF")</f>
        <v>OFF</v>
      </c>
      <c r="G513" s="29"/>
      <c r="H513"/>
      <c r="I513"/>
    </row>
    <row r="514" spans="1:9" x14ac:dyDescent="0.25">
      <c r="A514" s="34">
        <v>45489</v>
      </c>
      <c r="B514" s="52">
        <v>7</v>
      </c>
      <c r="C514" s="52">
        <v>2</v>
      </c>
      <c r="D514" s="55">
        <v>9</v>
      </c>
      <c r="E514" s="42">
        <v>16.6585</v>
      </c>
      <c r="F514" s="55" t="str">
        <f>IF(AND(RTO__3[[#This Row],[Month]]&gt;5,RTO__3[[#This Row],[Month]]&lt;10,RTO__3[[#This Row],[Day of Week]]&lt;=5,RTO__3[[#This Row],[Hour]]&gt;=15,RTO__3[[#This Row],[Hour]]&lt;=18),"ON","OFF")</f>
        <v>OFF</v>
      </c>
      <c r="G514" s="29"/>
      <c r="H514"/>
      <c r="I514"/>
    </row>
    <row r="515" spans="1:9" x14ac:dyDescent="0.25">
      <c r="A515" s="34">
        <v>45489</v>
      </c>
      <c r="B515" s="52">
        <v>7</v>
      </c>
      <c r="C515" s="52">
        <v>2</v>
      </c>
      <c r="D515" s="55">
        <v>10</v>
      </c>
      <c r="E515" s="42">
        <v>12.971500000000001</v>
      </c>
      <c r="F515" s="55" t="str">
        <f>IF(AND(RTO__3[[#This Row],[Month]]&gt;5,RTO__3[[#This Row],[Month]]&lt;10,RTO__3[[#This Row],[Day of Week]]&lt;=5,RTO__3[[#This Row],[Hour]]&gt;=15,RTO__3[[#This Row],[Hour]]&lt;=18),"ON","OFF")</f>
        <v>OFF</v>
      </c>
      <c r="G515" s="29"/>
      <c r="H515"/>
      <c r="I515"/>
    </row>
    <row r="516" spans="1:9" x14ac:dyDescent="0.25">
      <c r="A516" s="34">
        <v>45489</v>
      </c>
      <c r="B516" s="52">
        <v>7</v>
      </c>
      <c r="C516" s="52">
        <v>2</v>
      </c>
      <c r="D516" s="55">
        <v>11</v>
      </c>
      <c r="E516" s="42">
        <v>14.604699999999999</v>
      </c>
      <c r="F516" s="55" t="str">
        <f>IF(AND(RTO__3[[#This Row],[Month]]&gt;5,RTO__3[[#This Row],[Month]]&lt;10,RTO__3[[#This Row],[Day of Week]]&lt;=5,RTO__3[[#This Row],[Hour]]&gt;=15,RTO__3[[#This Row],[Hour]]&lt;=18),"ON","OFF")</f>
        <v>OFF</v>
      </c>
      <c r="G516" s="29"/>
      <c r="H516"/>
      <c r="I516"/>
    </row>
    <row r="517" spans="1:9" x14ac:dyDescent="0.25">
      <c r="A517" s="34">
        <v>45489</v>
      </c>
      <c r="B517" s="52">
        <v>7</v>
      </c>
      <c r="C517" s="52">
        <v>2</v>
      </c>
      <c r="D517" s="55">
        <v>12</v>
      </c>
      <c r="E517" s="42">
        <v>18.409300000000002</v>
      </c>
      <c r="F517" s="55" t="str">
        <f>IF(AND(RTO__3[[#This Row],[Month]]&gt;5,RTO__3[[#This Row],[Month]]&lt;10,RTO__3[[#This Row],[Day of Week]]&lt;=5,RTO__3[[#This Row],[Hour]]&gt;=15,RTO__3[[#This Row],[Hour]]&lt;=18),"ON","OFF")</f>
        <v>OFF</v>
      </c>
      <c r="G517" s="29"/>
      <c r="H517"/>
      <c r="I517"/>
    </row>
    <row r="518" spans="1:9" x14ac:dyDescent="0.25">
      <c r="A518" s="34">
        <v>45489</v>
      </c>
      <c r="B518" s="52">
        <v>7</v>
      </c>
      <c r="C518" s="52">
        <v>2</v>
      </c>
      <c r="D518" s="55">
        <v>13</v>
      </c>
      <c r="E518" s="42">
        <v>19.495200000000001</v>
      </c>
      <c r="F518" s="55" t="str">
        <f>IF(AND(RTO__3[[#This Row],[Month]]&gt;5,RTO__3[[#This Row],[Month]]&lt;10,RTO__3[[#This Row],[Day of Week]]&lt;=5,RTO__3[[#This Row],[Hour]]&gt;=15,RTO__3[[#This Row],[Hour]]&lt;=18),"ON","OFF")</f>
        <v>OFF</v>
      </c>
      <c r="G518" s="29"/>
      <c r="H518"/>
      <c r="I518"/>
    </row>
    <row r="519" spans="1:9" x14ac:dyDescent="0.25">
      <c r="A519" s="34">
        <v>45489</v>
      </c>
      <c r="B519" s="52">
        <v>7</v>
      </c>
      <c r="C519" s="52">
        <v>2</v>
      </c>
      <c r="D519" s="55">
        <v>14</v>
      </c>
      <c r="E519" s="42">
        <v>8.8743999999999996</v>
      </c>
      <c r="F519" s="55" t="str">
        <f>IF(AND(RTO__3[[#This Row],[Month]]&gt;5,RTO__3[[#This Row],[Month]]&lt;10,RTO__3[[#This Row],[Day of Week]]&lt;=5,RTO__3[[#This Row],[Hour]]&gt;=15,RTO__3[[#This Row],[Hour]]&lt;=18),"ON","OFF")</f>
        <v>OFF</v>
      </c>
      <c r="G519" s="29"/>
      <c r="H519"/>
      <c r="I519"/>
    </row>
    <row r="520" spans="1:9" x14ac:dyDescent="0.25">
      <c r="A520" s="34">
        <v>45489</v>
      </c>
      <c r="B520" s="52">
        <v>7</v>
      </c>
      <c r="C520" s="52">
        <v>2</v>
      </c>
      <c r="D520" s="55">
        <v>15</v>
      </c>
      <c r="E520" s="42">
        <v>17.718399999999999</v>
      </c>
      <c r="F520" s="55" t="str">
        <f>IF(AND(RTO__3[[#This Row],[Month]]&gt;5,RTO__3[[#This Row],[Month]]&lt;10,RTO__3[[#This Row],[Day of Week]]&lt;=5,RTO__3[[#This Row],[Hour]]&gt;=15,RTO__3[[#This Row],[Hour]]&lt;=18),"ON","OFF")</f>
        <v>ON</v>
      </c>
      <c r="G520" s="29"/>
      <c r="H520"/>
      <c r="I520"/>
    </row>
    <row r="521" spans="1:9" x14ac:dyDescent="0.25">
      <c r="A521" s="34">
        <v>45489</v>
      </c>
      <c r="B521" s="52">
        <v>7</v>
      </c>
      <c r="C521" s="52">
        <v>2</v>
      </c>
      <c r="D521" s="55">
        <v>16</v>
      </c>
      <c r="E521" s="42">
        <v>103.55880000000001</v>
      </c>
      <c r="F521" s="55" t="str">
        <f>IF(AND(RTO__3[[#This Row],[Month]]&gt;5,RTO__3[[#This Row],[Month]]&lt;10,RTO__3[[#This Row],[Day of Week]]&lt;=5,RTO__3[[#This Row],[Hour]]&gt;=15,RTO__3[[#This Row],[Hour]]&lt;=18),"ON","OFF")</f>
        <v>ON</v>
      </c>
      <c r="G521" s="29"/>
      <c r="H521"/>
      <c r="I521"/>
    </row>
    <row r="522" spans="1:9" x14ac:dyDescent="0.25">
      <c r="A522" s="34">
        <v>45489</v>
      </c>
      <c r="B522" s="52">
        <v>7</v>
      </c>
      <c r="C522" s="52">
        <v>2</v>
      </c>
      <c r="D522" s="55">
        <v>17</v>
      </c>
      <c r="E522" s="42">
        <v>35.595700000000001</v>
      </c>
      <c r="F522" s="55" t="str">
        <f>IF(AND(RTO__3[[#This Row],[Month]]&gt;5,RTO__3[[#This Row],[Month]]&lt;10,RTO__3[[#This Row],[Day of Week]]&lt;=5,RTO__3[[#This Row],[Hour]]&gt;=15,RTO__3[[#This Row],[Hour]]&lt;=18),"ON","OFF")</f>
        <v>ON</v>
      </c>
      <c r="G522" s="29"/>
      <c r="H522"/>
      <c r="I522"/>
    </row>
    <row r="523" spans="1:9" x14ac:dyDescent="0.25">
      <c r="A523" s="34">
        <v>45489</v>
      </c>
      <c r="B523" s="52">
        <v>7</v>
      </c>
      <c r="C523" s="52">
        <v>2</v>
      </c>
      <c r="D523" s="55">
        <v>18</v>
      </c>
      <c r="E523" s="42">
        <v>16.255800000000001</v>
      </c>
      <c r="F523" s="55" t="str">
        <f>IF(AND(RTO__3[[#This Row],[Month]]&gt;5,RTO__3[[#This Row],[Month]]&lt;10,RTO__3[[#This Row],[Day of Week]]&lt;=5,RTO__3[[#This Row],[Hour]]&gt;=15,RTO__3[[#This Row],[Hour]]&lt;=18),"ON","OFF")</f>
        <v>ON</v>
      </c>
      <c r="G523" s="29"/>
      <c r="H523"/>
      <c r="I523"/>
    </row>
    <row r="524" spans="1:9" x14ac:dyDescent="0.25">
      <c r="A524" s="34">
        <v>45489</v>
      </c>
      <c r="B524" s="52">
        <v>7</v>
      </c>
      <c r="C524" s="52">
        <v>2</v>
      </c>
      <c r="D524" s="55">
        <v>19</v>
      </c>
      <c r="E524" s="42">
        <v>19.490400000000001</v>
      </c>
      <c r="F524" s="55" t="str">
        <f>IF(AND(RTO__3[[#This Row],[Month]]&gt;5,RTO__3[[#This Row],[Month]]&lt;10,RTO__3[[#This Row],[Day of Week]]&lt;=5,RTO__3[[#This Row],[Hour]]&gt;=15,RTO__3[[#This Row],[Hour]]&lt;=18),"ON","OFF")</f>
        <v>OFF</v>
      </c>
      <c r="G524" s="29"/>
      <c r="H524"/>
      <c r="I524"/>
    </row>
    <row r="525" spans="1:9" x14ac:dyDescent="0.25">
      <c r="A525" s="34">
        <v>45489</v>
      </c>
      <c r="B525" s="52">
        <v>7</v>
      </c>
      <c r="C525" s="52">
        <v>2</v>
      </c>
      <c r="D525" s="55">
        <v>20</v>
      </c>
      <c r="E525" s="42">
        <v>8.7470999999999997</v>
      </c>
      <c r="F525" s="55" t="str">
        <f>IF(AND(RTO__3[[#This Row],[Month]]&gt;5,RTO__3[[#This Row],[Month]]&lt;10,RTO__3[[#This Row],[Day of Week]]&lt;=5,RTO__3[[#This Row],[Hour]]&gt;=15,RTO__3[[#This Row],[Hour]]&lt;=18),"ON","OFF")</f>
        <v>OFF</v>
      </c>
      <c r="G525" s="29"/>
      <c r="H525"/>
      <c r="I525"/>
    </row>
    <row r="526" spans="1:9" x14ac:dyDescent="0.25">
      <c r="A526" s="34">
        <v>45489</v>
      </c>
      <c r="B526" s="52">
        <v>7</v>
      </c>
      <c r="C526" s="52">
        <v>2</v>
      </c>
      <c r="D526" s="55">
        <v>21</v>
      </c>
      <c r="E526" s="42">
        <v>44.890599999999999</v>
      </c>
      <c r="F526" s="55" t="str">
        <f>IF(AND(RTO__3[[#This Row],[Month]]&gt;5,RTO__3[[#This Row],[Month]]&lt;10,RTO__3[[#This Row],[Day of Week]]&lt;=5,RTO__3[[#This Row],[Hour]]&gt;=15,RTO__3[[#This Row],[Hour]]&lt;=18),"ON","OFF")</f>
        <v>OFF</v>
      </c>
      <c r="G526" s="29"/>
      <c r="H526"/>
      <c r="I526"/>
    </row>
    <row r="527" spans="1:9" x14ac:dyDescent="0.25">
      <c r="A527" s="34">
        <v>45489</v>
      </c>
      <c r="B527" s="52">
        <v>7</v>
      </c>
      <c r="C527" s="52">
        <v>2</v>
      </c>
      <c r="D527" s="55">
        <v>22</v>
      </c>
      <c r="E527" s="42">
        <v>43.757800000000003</v>
      </c>
      <c r="F527" s="55" t="str">
        <f>IF(AND(RTO__3[[#This Row],[Month]]&gt;5,RTO__3[[#This Row],[Month]]&lt;10,RTO__3[[#This Row],[Day of Week]]&lt;=5,RTO__3[[#This Row],[Hour]]&gt;=15,RTO__3[[#This Row],[Hour]]&lt;=18),"ON","OFF")</f>
        <v>OFF</v>
      </c>
      <c r="G527" s="29"/>
      <c r="H527"/>
      <c r="I527"/>
    </row>
    <row r="528" spans="1:9" x14ac:dyDescent="0.25">
      <c r="A528" s="34">
        <v>45489</v>
      </c>
      <c r="B528" s="52">
        <v>7</v>
      </c>
      <c r="C528" s="52">
        <v>2</v>
      </c>
      <c r="D528" s="55">
        <v>23</v>
      </c>
      <c r="E528" s="42">
        <v>26.729800000000001</v>
      </c>
      <c r="F528" s="55" t="str">
        <f>IF(AND(RTO__3[[#This Row],[Month]]&gt;5,RTO__3[[#This Row],[Month]]&lt;10,RTO__3[[#This Row],[Day of Week]]&lt;=5,RTO__3[[#This Row],[Hour]]&gt;=15,RTO__3[[#This Row],[Hour]]&lt;=18),"ON","OFF")</f>
        <v>OFF</v>
      </c>
      <c r="G528" s="29"/>
      <c r="H528"/>
      <c r="I528"/>
    </row>
    <row r="529" spans="1:9" x14ac:dyDescent="0.25">
      <c r="A529" s="34">
        <v>45489</v>
      </c>
      <c r="B529" s="52">
        <v>7</v>
      </c>
      <c r="C529" s="52">
        <v>2</v>
      </c>
      <c r="D529" s="55">
        <v>24</v>
      </c>
      <c r="E529" s="42">
        <v>9.3272999999999993</v>
      </c>
      <c r="F529" s="55" t="str">
        <f>IF(AND(RTO__3[[#This Row],[Month]]&gt;5,RTO__3[[#This Row],[Month]]&lt;10,RTO__3[[#This Row],[Day of Week]]&lt;=5,RTO__3[[#This Row],[Hour]]&gt;=15,RTO__3[[#This Row],[Hour]]&lt;=18),"ON","OFF")</f>
        <v>OFF</v>
      </c>
      <c r="G529" s="29"/>
      <c r="H529"/>
      <c r="I529"/>
    </row>
    <row r="530" spans="1:9" x14ac:dyDescent="0.25">
      <c r="A530" s="34">
        <v>45490</v>
      </c>
      <c r="B530" s="52">
        <v>7</v>
      </c>
      <c r="C530" s="52">
        <v>3</v>
      </c>
      <c r="D530" s="55">
        <v>1</v>
      </c>
      <c r="E530" s="42">
        <v>8.4642999999999997</v>
      </c>
      <c r="F530" s="55" t="str">
        <f>IF(AND(RTO__3[[#This Row],[Month]]&gt;5,RTO__3[[#This Row],[Month]]&lt;10,RTO__3[[#This Row],[Day of Week]]&lt;=5,RTO__3[[#This Row],[Hour]]&gt;=15,RTO__3[[#This Row],[Hour]]&lt;=18),"ON","OFF")</f>
        <v>OFF</v>
      </c>
      <c r="G530" s="29"/>
      <c r="H530"/>
      <c r="I530"/>
    </row>
    <row r="531" spans="1:9" x14ac:dyDescent="0.25">
      <c r="A531" s="34">
        <v>45490</v>
      </c>
      <c r="B531" s="52">
        <v>7</v>
      </c>
      <c r="C531" s="52">
        <v>3</v>
      </c>
      <c r="D531" s="55">
        <v>2</v>
      </c>
      <c r="E531" s="42">
        <v>8.5517000000000003</v>
      </c>
      <c r="F531" s="55" t="str">
        <f>IF(AND(RTO__3[[#This Row],[Month]]&gt;5,RTO__3[[#This Row],[Month]]&lt;10,RTO__3[[#This Row],[Day of Week]]&lt;=5,RTO__3[[#This Row],[Hour]]&gt;=15,RTO__3[[#This Row],[Hour]]&lt;=18),"ON","OFF")</f>
        <v>OFF</v>
      </c>
      <c r="G531" s="29"/>
      <c r="H531"/>
      <c r="I531"/>
    </row>
    <row r="532" spans="1:9" x14ac:dyDescent="0.25">
      <c r="A532" s="34">
        <v>45490</v>
      </c>
      <c r="B532" s="52">
        <v>7</v>
      </c>
      <c r="C532" s="52">
        <v>3</v>
      </c>
      <c r="D532" s="55">
        <v>3</v>
      </c>
      <c r="E532" s="42">
        <v>8.1978000000000009</v>
      </c>
      <c r="F532" s="55" t="str">
        <f>IF(AND(RTO__3[[#This Row],[Month]]&gt;5,RTO__3[[#This Row],[Month]]&lt;10,RTO__3[[#This Row],[Day of Week]]&lt;=5,RTO__3[[#This Row],[Hour]]&gt;=15,RTO__3[[#This Row],[Hour]]&lt;=18),"ON","OFF")</f>
        <v>OFF</v>
      </c>
      <c r="G532" s="29"/>
      <c r="H532"/>
      <c r="I532"/>
    </row>
    <row r="533" spans="1:9" x14ac:dyDescent="0.25">
      <c r="A533" s="34">
        <v>45490</v>
      </c>
      <c r="B533" s="52">
        <v>7</v>
      </c>
      <c r="C533" s="52">
        <v>3</v>
      </c>
      <c r="D533" s="55">
        <v>4</v>
      </c>
      <c r="E533" s="42">
        <v>8.3515999999999995</v>
      </c>
      <c r="F533" s="55" t="str">
        <f>IF(AND(RTO__3[[#This Row],[Month]]&gt;5,RTO__3[[#This Row],[Month]]&lt;10,RTO__3[[#This Row],[Day of Week]]&lt;=5,RTO__3[[#This Row],[Hour]]&gt;=15,RTO__3[[#This Row],[Hour]]&lt;=18),"ON","OFF")</f>
        <v>OFF</v>
      </c>
      <c r="G533" s="29"/>
      <c r="H533"/>
      <c r="I533"/>
    </row>
    <row r="534" spans="1:9" x14ac:dyDescent="0.25">
      <c r="A534" s="34">
        <v>45490</v>
      </c>
      <c r="B534" s="52">
        <v>7</v>
      </c>
      <c r="C534" s="52">
        <v>3</v>
      </c>
      <c r="D534" s="55">
        <v>5</v>
      </c>
      <c r="E534" s="42">
        <v>8.4620999999999995</v>
      </c>
      <c r="F534" s="55" t="str">
        <f>IF(AND(RTO__3[[#This Row],[Month]]&gt;5,RTO__3[[#This Row],[Month]]&lt;10,RTO__3[[#This Row],[Day of Week]]&lt;=5,RTO__3[[#This Row],[Hour]]&gt;=15,RTO__3[[#This Row],[Hour]]&lt;=18),"ON","OFF")</f>
        <v>OFF</v>
      </c>
      <c r="G534" s="29"/>
      <c r="H534"/>
      <c r="I534"/>
    </row>
    <row r="535" spans="1:9" x14ac:dyDescent="0.25">
      <c r="A535" s="34">
        <v>45490</v>
      </c>
      <c r="B535" s="52">
        <v>7</v>
      </c>
      <c r="C535" s="52">
        <v>3</v>
      </c>
      <c r="D535" s="55">
        <v>6</v>
      </c>
      <c r="E535" s="42">
        <v>8.5959000000000003</v>
      </c>
      <c r="F535" s="55" t="str">
        <f>IF(AND(RTO__3[[#This Row],[Month]]&gt;5,RTO__3[[#This Row],[Month]]&lt;10,RTO__3[[#This Row],[Day of Week]]&lt;=5,RTO__3[[#This Row],[Hour]]&gt;=15,RTO__3[[#This Row],[Hour]]&lt;=18),"ON","OFF")</f>
        <v>OFF</v>
      </c>
      <c r="G535" s="29"/>
      <c r="H535"/>
      <c r="I535"/>
    </row>
    <row r="536" spans="1:9" x14ac:dyDescent="0.25">
      <c r="A536" s="34">
        <v>45490</v>
      </c>
      <c r="B536" s="52">
        <v>7</v>
      </c>
      <c r="C536" s="52">
        <v>3</v>
      </c>
      <c r="D536" s="55">
        <v>7</v>
      </c>
      <c r="E536" s="42">
        <v>8.2225999999999999</v>
      </c>
      <c r="F536" s="55" t="str">
        <f>IF(AND(RTO__3[[#This Row],[Month]]&gt;5,RTO__3[[#This Row],[Month]]&lt;10,RTO__3[[#This Row],[Day of Week]]&lt;=5,RTO__3[[#This Row],[Hour]]&gt;=15,RTO__3[[#This Row],[Hour]]&lt;=18),"ON","OFF")</f>
        <v>OFF</v>
      </c>
      <c r="G536" s="29"/>
      <c r="H536"/>
      <c r="I536"/>
    </row>
    <row r="537" spans="1:9" x14ac:dyDescent="0.25">
      <c r="A537" s="34">
        <v>45490</v>
      </c>
      <c r="B537" s="52">
        <v>7</v>
      </c>
      <c r="C537" s="52">
        <v>3</v>
      </c>
      <c r="D537" s="55">
        <v>8</v>
      </c>
      <c r="E537" s="42">
        <v>7.5583999999999998</v>
      </c>
      <c r="F537" s="55" t="str">
        <f>IF(AND(RTO__3[[#This Row],[Month]]&gt;5,RTO__3[[#This Row],[Month]]&lt;10,RTO__3[[#This Row],[Day of Week]]&lt;=5,RTO__3[[#This Row],[Hour]]&gt;=15,RTO__3[[#This Row],[Hour]]&lt;=18),"ON","OFF")</f>
        <v>OFF</v>
      </c>
      <c r="G537" s="29"/>
      <c r="H537"/>
      <c r="I537"/>
    </row>
    <row r="538" spans="1:9" x14ac:dyDescent="0.25">
      <c r="A538" s="34">
        <v>45490</v>
      </c>
      <c r="B538" s="52">
        <v>7</v>
      </c>
      <c r="C538" s="52">
        <v>3</v>
      </c>
      <c r="D538" s="55">
        <v>9</v>
      </c>
      <c r="E538" s="42">
        <v>9.6455000000000002</v>
      </c>
      <c r="F538" s="55" t="str">
        <f>IF(AND(RTO__3[[#This Row],[Month]]&gt;5,RTO__3[[#This Row],[Month]]&lt;10,RTO__3[[#This Row],[Day of Week]]&lt;=5,RTO__3[[#This Row],[Hour]]&gt;=15,RTO__3[[#This Row],[Hour]]&lt;=18),"ON","OFF")</f>
        <v>OFF</v>
      </c>
      <c r="G538" s="29"/>
      <c r="H538"/>
      <c r="I538"/>
    </row>
    <row r="539" spans="1:9" x14ac:dyDescent="0.25">
      <c r="A539" s="34">
        <v>45490</v>
      </c>
      <c r="B539" s="52">
        <v>7</v>
      </c>
      <c r="C539" s="52">
        <v>3</v>
      </c>
      <c r="D539" s="55">
        <v>10</v>
      </c>
      <c r="E539" s="42">
        <v>22.2334</v>
      </c>
      <c r="F539" s="55" t="str">
        <f>IF(AND(RTO__3[[#This Row],[Month]]&gt;5,RTO__3[[#This Row],[Month]]&lt;10,RTO__3[[#This Row],[Day of Week]]&lt;=5,RTO__3[[#This Row],[Hour]]&gt;=15,RTO__3[[#This Row],[Hour]]&lt;=18),"ON","OFF")</f>
        <v>OFF</v>
      </c>
      <c r="G539" s="29"/>
      <c r="H539"/>
      <c r="I539"/>
    </row>
    <row r="540" spans="1:9" x14ac:dyDescent="0.25">
      <c r="A540" s="34">
        <v>45490</v>
      </c>
      <c r="B540" s="52">
        <v>7</v>
      </c>
      <c r="C540" s="52">
        <v>3</v>
      </c>
      <c r="D540" s="55">
        <v>11</v>
      </c>
      <c r="E540" s="42">
        <v>30.862100000000002</v>
      </c>
      <c r="F540" s="55" t="str">
        <f>IF(AND(RTO__3[[#This Row],[Month]]&gt;5,RTO__3[[#This Row],[Month]]&lt;10,RTO__3[[#This Row],[Day of Week]]&lt;=5,RTO__3[[#This Row],[Hour]]&gt;=15,RTO__3[[#This Row],[Hour]]&lt;=18),"ON","OFF")</f>
        <v>OFF</v>
      </c>
      <c r="G540" s="29"/>
      <c r="H540"/>
      <c r="I540"/>
    </row>
    <row r="541" spans="1:9" x14ac:dyDescent="0.25">
      <c r="A541" s="34">
        <v>45490</v>
      </c>
      <c r="B541" s="52">
        <v>7</v>
      </c>
      <c r="C541" s="52">
        <v>3</v>
      </c>
      <c r="D541" s="55">
        <v>12</v>
      </c>
      <c r="E541" s="42">
        <v>28.187000000000001</v>
      </c>
      <c r="F541" s="55" t="str">
        <f>IF(AND(RTO__3[[#This Row],[Month]]&gt;5,RTO__3[[#This Row],[Month]]&lt;10,RTO__3[[#This Row],[Day of Week]]&lt;=5,RTO__3[[#This Row],[Hour]]&gt;=15,RTO__3[[#This Row],[Hour]]&lt;=18),"ON","OFF")</f>
        <v>OFF</v>
      </c>
      <c r="G541" s="29"/>
      <c r="H541"/>
      <c r="I541"/>
    </row>
    <row r="542" spans="1:9" x14ac:dyDescent="0.25">
      <c r="A542" s="34">
        <v>45490</v>
      </c>
      <c r="B542" s="52">
        <v>7</v>
      </c>
      <c r="C542" s="52">
        <v>3</v>
      </c>
      <c r="D542" s="55">
        <v>13</v>
      </c>
      <c r="E542" s="42">
        <v>33.848100000000002</v>
      </c>
      <c r="F542" s="55" t="str">
        <f>IF(AND(RTO__3[[#This Row],[Month]]&gt;5,RTO__3[[#This Row],[Month]]&lt;10,RTO__3[[#This Row],[Day of Week]]&lt;=5,RTO__3[[#This Row],[Hour]]&gt;=15,RTO__3[[#This Row],[Hour]]&lt;=18),"ON","OFF")</f>
        <v>OFF</v>
      </c>
      <c r="G542" s="29"/>
      <c r="H542"/>
      <c r="I542"/>
    </row>
    <row r="543" spans="1:9" x14ac:dyDescent="0.25">
      <c r="A543" s="34">
        <v>45490</v>
      </c>
      <c r="B543" s="52">
        <v>7</v>
      </c>
      <c r="C543" s="52">
        <v>3</v>
      </c>
      <c r="D543" s="55">
        <v>14</v>
      </c>
      <c r="E543" s="42">
        <v>34.114199999999997</v>
      </c>
      <c r="F543" s="55" t="str">
        <f>IF(AND(RTO__3[[#This Row],[Month]]&gt;5,RTO__3[[#This Row],[Month]]&lt;10,RTO__3[[#This Row],[Day of Week]]&lt;=5,RTO__3[[#This Row],[Hour]]&gt;=15,RTO__3[[#This Row],[Hour]]&lt;=18),"ON","OFF")</f>
        <v>OFF</v>
      </c>
      <c r="G543" s="29"/>
      <c r="H543"/>
      <c r="I543"/>
    </row>
    <row r="544" spans="1:9" x14ac:dyDescent="0.25">
      <c r="A544" s="34">
        <v>45490</v>
      </c>
      <c r="B544" s="52">
        <v>7</v>
      </c>
      <c r="C544" s="52">
        <v>3</v>
      </c>
      <c r="D544" s="55">
        <v>15</v>
      </c>
      <c r="E544" s="42">
        <v>37.258000000000003</v>
      </c>
      <c r="F544" s="55" t="str">
        <f>IF(AND(RTO__3[[#This Row],[Month]]&gt;5,RTO__3[[#This Row],[Month]]&lt;10,RTO__3[[#This Row],[Day of Week]]&lt;=5,RTO__3[[#This Row],[Hour]]&gt;=15,RTO__3[[#This Row],[Hour]]&lt;=18),"ON","OFF")</f>
        <v>ON</v>
      </c>
      <c r="G544" s="29"/>
      <c r="H544"/>
      <c r="I544"/>
    </row>
    <row r="545" spans="1:9" x14ac:dyDescent="0.25">
      <c r="A545" s="34">
        <v>45490</v>
      </c>
      <c r="B545" s="52">
        <v>7</v>
      </c>
      <c r="C545" s="52">
        <v>3</v>
      </c>
      <c r="D545" s="55">
        <v>16</v>
      </c>
      <c r="E545" s="42">
        <v>37.493299999999998</v>
      </c>
      <c r="F545" s="55" t="str">
        <f>IF(AND(RTO__3[[#This Row],[Month]]&gt;5,RTO__3[[#This Row],[Month]]&lt;10,RTO__3[[#This Row],[Day of Week]]&lt;=5,RTO__3[[#This Row],[Hour]]&gt;=15,RTO__3[[#This Row],[Hour]]&lt;=18),"ON","OFF")</f>
        <v>ON</v>
      </c>
      <c r="G545" s="29"/>
      <c r="H545"/>
      <c r="I545"/>
    </row>
    <row r="546" spans="1:9" x14ac:dyDescent="0.25">
      <c r="A546" s="34">
        <v>45490</v>
      </c>
      <c r="B546" s="52">
        <v>7</v>
      </c>
      <c r="C546" s="52">
        <v>3</v>
      </c>
      <c r="D546" s="55">
        <v>17</v>
      </c>
      <c r="E546" s="42">
        <v>34.6706</v>
      </c>
      <c r="F546" s="55" t="str">
        <f>IF(AND(RTO__3[[#This Row],[Month]]&gt;5,RTO__3[[#This Row],[Month]]&lt;10,RTO__3[[#This Row],[Day of Week]]&lt;=5,RTO__3[[#This Row],[Hour]]&gt;=15,RTO__3[[#This Row],[Hour]]&lt;=18),"ON","OFF")</f>
        <v>ON</v>
      </c>
      <c r="G546" s="29"/>
      <c r="H546"/>
      <c r="I546"/>
    </row>
    <row r="547" spans="1:9" x14ac:dyDescent="0.25">
      <c r="A547" s="34">
        <v>45490</v>
      </c>
      <c r="B547" s="52">
        <v>7</v>
      </c>
      <c r="C547" s="52">
        <v>3</v>
      </c>
      <c r="D547" s="55">
        <v>18</v>
      </c>
      <c r="E547" s="42">
        <v>33.642600000000002</v>
      </c>
      <c r="F547" s="55" t="str">
        <f>IF(AND(RTO__3[[#This Row],[Month]]&gt;5,RTO__3[[#This Row],[Month]]&lt;10,RTO__3[[#This Row],[Day of Week]]&lt;=5,RTO__3[[#This Row],[Hour]]&gt;=15,RTO__3[[#This Row],[Hour]]&lt;=18),"ON","OFF")</f>
        <v>ON</v>
      </c>
      <c r="G547" s="29"/>
      <c r="H547"/>
      <c r="I547"/>
    </row>
    <row r="548" spans="1:9" x14ac:dyDescent="0.25">
      <c r="A548" s="34">
        <v>45490</v>
      </c>
      <c r="B548" s="52">
        <v>7</v>
      </c>
      <c r="C548" s="52">
        <v>3</v>
      </c>
      <c r="D548" s="55">
        <v>19</v>
      </c>
      <c r="E548" s="42">
        <v>40.1965</v>
      </c>
      <c r="F548" s="55" t="str">
        <f>IF(AND(RTO__3[[#This Row],[Month]]&gt;5,RTO__3[[#This Row],[Month]]&lt;10,RTO__3[[#This Row],[Day of Week]]&lt;=5,RTO__3[[#This Row],[Hour]]&gt;=15,RTO__3[[#This Row],[Hour]]&lt;=18),"ON","OFF")</f>
        <v>OFF</v>
      </c>
      <c r="G548" s="29"/>
      <c r="H548"/>
      <c r="I548"/>
    </row>
    <row r="549" spans="1:9" x14ac:dyDescent="0.25">
      <c r="A549" s="34">
        <v>45490</v>
      </c>
      <c r="B549" s="52">
        <v>7</v>
      </c>
      <c r="C549" s="52">
        <v>3</v>
      </c>
      <c r="D549" s="55">
        <v>20</v>
      </c>
      <c r="E549" s="42">
        <v>46.060699999999997</v>
      </c>
      <c r="F549" s="55" t="str">
        <f>IF(AND(RTO__3[[#This Row],[Month]]&gt;5,RTO__3[[#This Row],[Month]]&lt;10,RTO__3[[#This Row],[Day of Week]]&lt;=5,RTO__3[[#This Row],[Hour]]&gt;=15,RTO__3[[#This Row],[Hour]]&lt;=18),"ON","OFF")</f>
        <v>OFF</v>
      </c>
      <c r="G549" s="29"/>
      <c r="H549"/>
      <c r="I549"/>
    </row>
    <row r="550" spans="1:9" x14ac:dyDescent="0.25">
      <c r="A550" s="34">
        <v>45490</v>
      </c>
      <c r="B550" s="52">
        <v>7</v>
      </c>
      <c r="C550" s="52">
        <v>3</v>
      </c>
      <c r="D550" s="55">
        <v>21</v>
      </c>
      <c r="E550" s="42">
        <v>46.9574</v>
      </c>
      <c r="F550" s="55" t="str">
        <f>IF(AND(RTO__3[[#This Row],[Month]]&gt;5,RTO__3[[#This Row],[Month]]&lt;10,RTO__3[[#This Row],[Day of Week]]&lt;=5,RTO__3[[#This Row],[Hour]]&gt;=15,RTO__3[[#This Row],[Hour]]&lt;=18),"ON","OFF")</f>
        <v>OFF</v>
      </c>
      <c r="G550" s="29"/>
      <c r="H550"/>
      <c r="I550"/>
    </row>
    <row r="551" spans="1:9" x14ac:dyDescent="0.25">
      <c r="A551" s="34">
        <v>45490</v>
      </c>
      <c r="B551" s="52">
        <v>7</v>
      </c>
      <c r="C551" s="52">
        <v>3</v>
      </c>
      <c r="D551" s="55">
        <v>22</v>
      </c>
      <c r="E551" s="42">
        <v>43.571199999999997</v>
      </c>
      <c r="F551" s="55" t="str">
        <f>IF(AND(RTO__3[[#This Row],[Month]]&gt;5,RTO__3[[#This Row],[Month]]&lt;10,RTO__3[[#This Row],[Day of Week]]&lt;=5,RTO__3[[#This Row],[Hour]]&gt;=15,RTO__3[[#This Row],[Hour]]&lt;=18),"ON","OFF")</f>
        <v>OFF</v>
      </c>
      <c r="G551" s="29"/>
      <c r="H551"/>
      <c r="I551"/>
    </row>
    <row r="552" spans="1:9" x14ac:dyDescent="0.25">
      <c r="A552" s="34">
        <v>45490</v>
      </c>
      <c r="B552" s="52">
        <v>7</v>
      </c>
      <c r="C552" s="52">
        <v>3</v>
      </c>
      <c r="D552" s="55">
        <v>23</v>
      </c>
      <c r="E552" s="42">
        <v>53.710900000000002</v>
      </c>
      <c r="F552" s="55" t="str">
        <f>IF(AND(RTO__3[[#This Row],[Month]]&gt;5,RTO__3[[#This Row],[Month]]&lt;10,RTO__3[[#This Row],[Day of Week]]&lt;=5,RTO__3[[#This Row],[Hour]]&gt;=15,RTO__3[[#This Row],[Hour]]&lt;=18),"ON","OFF")</f>
        <v>OFF</v>
      </c>
      <c r="G552" s="29"/>
      <c r="H552"/>
      <c r="I552"/>
    </row>
    <row r="553" spans="1:9" x14ac:dyDescent="0.25">
      <c r="A553" s="34">
        <v>45490</v>
      </c>
      <c r="B553" s="52">
        <v>7</v>
      </c>
      <c r="C553" s="52">
        <v>3</v>
      </c>
      <c r="D553" s="55">
        <v>24</v>
      </c>
      <c r="E553" s="42">
        <v>44.205100000000002</v>
      </c>
      <c r="F553" s="55" t="str">
        <f>IF(AND(RTO__3[[#This Row],[Month]]&gt;5,RTO__3[[#This Row],[Month]]&lt;10,RTO__3[[#This Row],[Day of Week]]&lt;=5,RTO__3[[#This Row],[Hour]]&gt;=15,RTO__3[[#This Row],[Hour]]&lt;=18),"ON","OFF")</f>
        <v>OFF</v>
      </c>
      <c r="G553" s="29"/>
      <c r="H553"/>
      <c r="I553"/>
    </row>
    <row r="554" spans="1:9" x14ac:dyDescent="0.25">
      <c r="A554" s="34">
        <v>45491</v>
      </c>
      <c r="B554" s="52">
        <v>7</v>
      </c>
      <c r="C554" s="52">
        <v>4</v>
      </c>
      <c r="D554" s="55">
        <v>1</v>
      </c>
      <c r="E554" s="42">
        <v>43.273499999999999</v>
      </c>
      <c r="F554" s="55" t="str">
        <f>IF(AND(RTO__3[[#This Row],[Month]]&gt;5,RTO__3[[#This Row],[Month]]&lt;10,RTO__3[[#This Row],[Day of Week]]&lt;=5,RTO__3[[#This Row],[Hour]]&gt;=15,RTO__3[[#This Row],[Hour]]&lt;=18),"ON","OFF")</f>
        <v>OFF</v>
      </c>
      <c r="G554" s="29"/>
      <c r="H554"/>
      <c r="I554"/>
    </row>
    <row r="555" spans="1:9" x14ac:dyDescent="0.25">
      <c r="A555" s="34">
        <v>45491</v>
      </c>
      <c r="B555" s="52">
        <v>7</v>
      </c>
      <c r="C555" s="52">
        <v>4</v>
      </c>
      <c r="D555" s="55">
        <v>2</v>
      </c>
      <c r="E555" s="42">
        <v>38.605400000000003</v>
      </c>
      <c r="F555" s="55" t="str">
        <f>IF(AND(RTO__3[[#This Row],[Month]]&gt;5,RTO__3[[#This Row],[Month]]&lt;10,RTO__3[[#This Row],[Day of Week]]&lt;=5,RTO__3[[#This Row],[Hour]]&gt;=15,RTO__3[[#This Row],[Hour]]&lt;=18),"ON","OFF")</f>
        <v>OFF</v>
      </c>
      <c r="G555" s="29"/>
      <c r="H555"/>
      <c r="I555"/>
    </row>
    <row r="556" spans="1:9" x14ac:dyDescent="0.25">
      <c r="A556" s="34">
        <v>45491</v>
      </c>
      <c r="B556" s="52">
        <v>7</v>
      </c>
      <c r="C556" s="52">
        <v>4</v>
      </c>
      <c r="D556" s="55">
        <v>3</v>
      </c>
      <c r="E556" s="42">
        <v>36.573799999999999</v>
      </c>
      <c r="F556" s="55" t="str">
        <f>IF(AND(RTO__3[[#This Row],[Month]]&gt;5,RTO__3[[#This Row],[Month]]&lt;10,RTO__3[[#This Row],[Day of Week]]&lt;=5,RTO__3[[#This Row],[Hour]]&gt;=15,RTO__3[[#This Row],[Hour]]&lt;=18),"ON","OFF")</f>
        <v>OFF</v>
      </c>
      <c r="G556" s="29"/>
      <c r="H556"/>
      <c r="I556"/>
    </row>
    <row r="557" spans="1:9" x14ac:dyDescent="0.25">
      <c r="A557" s="34">
        <v>45491</v>
      </c>
      <c r="B557" s="52">
        <v>7</v>
      </c>
      <c r="C557" s="52">
        <v>4</v>
      </c>
      <c r="D557" s="55">
        <v>4</v>
      </c>
      <c r="E557" s="42">
        <v>38.651499999999999</v>
      </c>
      <c r="F557" s="55" t="str">
        <f>IF(AND(RTO__3[[#This Row],[Month]]&gt;5,RTO__3[[#This Row],[Month]]&lt;10,RTO__3[[#This Row],[Day of Week]]&lt;=5,RTO__3[[#This Row],[Hour]]&gt;=15,RTO__3[[#This Row],[Hour]]&lt;=18),"ON","OFF")</f>
        <v>OFF</v>
      </c>
      <c r="G557" s="29"/>
      <c r="H557"/>
      <c r="I557"/>
    </row>
    <row r="558" spans="1:9" x14ac:dyDescent="0.25">
      <c r="A558" s="34">
        <v>45491</v>
      </c>
      <c r="B558" s="52">
        <v>7</v>
      </c>
      <c r="C558" s="52">
        <v>4</v>
      </c>
      <c r="D558" s="55">
        <v>5</v>
      </c>
      <c r="E558" s="42">
        <v>27.975999999999999</v>
      </c>
      <c r="F558" s="55" t="str">
        <f>IF(AND(RTO__3[[#This Row],[Month]]&gt;5,RTO__3[[#This Row],[Month]]&lt;10,RTO__3[[#This Row],[Day of Week]]&lt;=5,RTO__3[[#This Row],[Hour]]&gt;=15,RTO__3[[#This Row],[Hour]]&lt;=18),"ON","OFF")</f>
        <v>OFF</v>
      </c>
      <c r="G558" s="29"/>
      <c r="H558"/>
      <c r="I558"/>
    </row>
    <row r="559" spans="1:9" x14ac:dyDescent="0.25">
      <c r="A559" s="34">
        <v>45491</v>
      </c>
      <c r="B559" s="52">
        <v>7</v>
      </c>
      <c r="C559" s="52">
        <v>4</v>
      </c>
      <c r="D559" s="55">
        <v>6</v>
      </c>
      <c r="E559" s="42">
        <v>47.255400000000002</v>
      </c>
      <c r="F559" s="55" t="str">
        <f>IF(AND(RTO__3[[#This Row],[Month]]&gt;5,RTO__3[[#This Row],[Month]]&lt;10,RTO__3[[#This Row],[Day of Week]]&lt;=5,RTO__3[[#This Row],[Hour]]&gt;=15,RTO__3[[#This Row],[Hour]]&lt;=18),"ON","OFF")</f>
        <v>OFF</v>
      </c>
      <c r="G559" s="29"/>
      <c r="H559"/>
      <c r="I559"/>
    </row>
    <row r="560" spans="1:9" x14ac:dyDescent="0.25">
      <c r="A560" s="34">
        <v>45491</v>
      </c>
      <c r="B560" s="52">
        <v>7</v>
      </c>
      <c r="C560" s="52">
        <v>4</v>
      </c>
      <c r="D560" s="55">
        <v>7</v>
      </c>
      <c r="E560" s="42">
        <v>65.596699999999998</v>
      </c>
      <c r="F560" s="55" t="str">
        <f>IF(AND(RTO__3[[#This Row],[Month]]&gt;5,RTO__3[[#This Row],[Month]]&lt;10,RTO__3[[#This Row],[Day of Week]]&lt;=5,RTO__3[[#This Row],[Hour]]&gt;=15,RTO__3[[#This Row],[Hour]]&lt;=18),"ON","OFF")</f>
        <v>OFF</v>
      </c>
      <c r="G560" s="29"/>
      <c r="H560"/>
      <c r="I560"/>
    </row>
    <row r="561" spans="1:9" x14ac:dyDescent="0.25">
      <c r="A561" s="34">
        <v>45491</v>
      </c>
      <c r="B561" s="52">
        <v>7</v>
      </c>
      <c r="C561" s="52">
        <v>4</v>
      </c>
      <c r="D561" s="55">
        <v>8</v>
      </c>
      <c r="E561" s="42">
        <v>64.340199999999996</v>
      </c>
      <c r="F561" s="55" t="str">
        <f>IF(AND(RTO__3[[#This Row],[Month]]&gt;5,RTO__3[[#This Row],[Month]]&lt;10,RTO__3[[#This Row],[Day of Week]]&lt;=5,RTO__3[[#This Row],[Hour]]&gt;=15,RTO__3[[#This Row],[Hour]]&lt;=18),"ON","OFF")</f>
        <v>OFF</v>
      </c>
      <c r="G561" s="29"/>
      <c r="H561"/>
      <c r="I561"/>
    </row>
    <row r="562" spans="1:9" x14ac:dyDescent="0.25">
      <c r="A562" s="34">
        <v>45491</v>
      </c>
      <c r="B562" s="52">
        <v>7</v>
      </c>
      <c r="C562" s="52">
        <v>4</v>
      </c>
      <c r="D562" s="55">
        <v>9</v>
      </c>
      <c r="E562" s="42">
        <v>43.032600000000002</v>
      </c>
      <c r="F562" s="55" t="str">
        <f>IF(AND(RTO__3[[#This Row],[Month]]&gt;5,RTO__3[[#This Row],[Month]]&lt;10,RTO__3[[#This Row],[Day of Week]]&lt;=5,RTO__3[[#This Row],[Hour]]&gt;=15,RTO__3[[#This Row],[Hour]]&lt;=18),"ON","OFF")</f>
        <v>OFF</v>
      </c>
      <c r="G562" s="29"/>
      <c r="H562"/>
      <c r="I562"/>
    </row>
    <row r="563" spans="1:9" x14ac:dyDescent="0.25">
      <c r="A563" s="34">
        <v>45491</v>
      </c>
      <c r="B563" s="52">
        <v>7</v>
      </c>
      <c r="C563" s="52">
        <v>4</v>
      </c>
      <c r="D563" s="55">
        <v>10</v>
      </c>
      <c r="E563" s="42">
        <v>29.617100000000001</v>
      </c>
      <c r="F563" s="55" t="str">
        <f>IF(AND(RTO__3[[#This Row],[Month]]&gt;5,RTO__3[[#This Row],[Month]]&lt;10,RTO__3[[#This Row],[Day of Week]]&lt;=5,RTO__3[[#This Row],[Hour]]&gt;=15,RTO__3[[#This Row],[Hour]]&lt;=18),"ON","OFF")</f>
        <v>OFF</v>
      </c>
      <c r="G563" s="29"/>
      <c r="H563"/>
      <c r="I563"/>
    </row>
    <row r="564" spans="1:9" x14ac:dyDescent="0.25">
      <c r="A564" s="34">
        <v>45491</v>
      </c>
      <c r="B564" s="52">
        <v>7</v>
      </c>
      <c r="C564" s="52">
        <v>4</v>
      </c>
      <c r="D564" s="55">
        <v>11</v>
      </c>
      <c r="E564" s="42">
        <v>36.1556</v>
      </c>
      <c r="F564" s="55" t="str">
        <f>IF(AND(RTO__3[[#This Row],[Month]]&gt;5,RTO__3[[#This Row],[Month]]&lt;10,RTO__3[[#This Row],[Day of Week]]&lt;=5,RTO__3[[#This Row],[Hour]]&gt;=15,RTO__3[[#This Row],[Hour]]&lt;=18),"ON","OFF")</f>
        <v>OFF</v>
      </c>
      <c r="G564" s="29"/>
      <c r="H564"/>
      <c r="I564"/>
    </row>
    <row r="565" spans="1:9" x14ac:dyDescent="0.25">
      <c r="A565" s="34">
        <v>45491</v>
      </c>
      <c r="B565" s="52">
        <v>7</v>
      </c>
      <c r="C565" s="52">
        <v>4</v>
      </c>
      <c r="D565" s="55">
        <v>12</v>
      </c>
      <c r="E565" s="42">
        <v>37.508200000000002</v>
      </c>
      <c r="F565" s="55" t="str">
        <f>IF(AND(RTO__3[[#This Row],[Month]]&gt;5,RTO__3[[#This Row],[Month]]&lt;10,RTO__3[[#This Row],[Day of Week]]&lt;=5,RTO__3[[#This Row],[Hour]]&gt;=15,RTO__3[[#This Row],[Hour]]&lt;=18),"ON","OFF")</f>
        <v>OFF</v>
      </c>
      <c r="G565" s="29"/>
      <c r="H565"/>
      <c r="I565"/>
    </row>
    <row r="566" spans="1:9" x14ac:dyDescent="0.25">
      <c r="A566" s="34">
        <v>45491</v>
      </c>
      <c r="B566" s="52">
        <v>7</v>
      </c>
      <c r="C566" s="52">
        <v>4</v>
      </c>
      <c r="D566" s="55">
        <v>13</v>
      </c>
      <c r="E566" s="42">
        <v>37.747599999999998</v>
      </c>
      <c r="F566" s="55" t="str">
        <f>IF(AND(RTO__3[[#This Row],[Month]]&gt;5,RTO__3[[#This Row],[Month]]&lt;10,RTO__3[[#This Row],[Day of Week]]&lt;=5,RTO__3[[#This Row],[Hour]]&gt;=15,RTO__3[[#This Row],[Hour]]&lt;=18),"ON","OFF")</f>
        <v>OFF</v>
      </c>
      <c r="G566" s="29"/>
      <c r="H566"/>
      <c r="I566"/>
    </row>
    <row r="567" spans="1:9" x14ac:dyDescent="0.25">
      <c r="A567" s="34">
        <v>45491</v>
      </c>
      <c r="B567" s="52">
        <v>7</v>
      </c>
      <c r="C567" s="52">
        <v>4</v>
      </c>
      <c r="D567" s="55">
        <v>14</v>
      </c>
      <c r="E567" s="42">
        <v>44.909100000000002</v>
      </c>
      <c r="F567" s="55" t="str">
        <f>IF(AND(RTO__3[[#This Row],[Month]]&gt;5,RTO__3[[#This Row],[Month]]&lt;10,RTO__3[[#This Row],[Day of Week]]&lt;=5,RTO__3[[#This Row],[Hour]]&gt;=15,RTO__3[[#This Row],[Hour]]&lt;=18),"ON","OFF")</f>
        <v>OFF</v>
      </c>
      <c r="G567" s="29"/>
      <c r="H567"/>
      <c r="I567"/>
    </row>
    <row r="568" spans="1:9" x14ac:dyDescent="0.25">
      <c r="A568" s="34">
        <v>45491</v>
      </c>
      <c r="B568" s="52">
        <v>7</v>
      </c>
      <c r="C568" s="52">
        <v>4</v>
      </c>
      <c r="D568" s="55">
        <v>15</v>
      </c>
      <c r="E568" s="42">
        <v>33.684399999999997</v>
      </c>
      <c r="F568" s="55" t="str">
        <f>IF(AND(RTO__3[[#This Row],[Month]]&gt;5,RTO__3[[#This Row],[Month]]&lt;10,RTO__3[[#This Row],[Day of Week]]&lt;=5,RTO__3[[#This Row],[Hour]]&gt;=15,RTO__3[[#This Row],[Hour]]&lt;=18),"ON","OFF")</f>
        <v>ON</v>
      </c>
      <c r="G568" s="29"/>
      <c r="H568"/>
      <c r="I568"/>
    </row>
    <row r="569" spans="1:9" x14ac:dyDescent="0.25">
      <c r="A569" s="34">
        <v>45491</v>
      </c>
      <c r="B569" s="52">
        <v>7</v>
      </c>
      <c r="C569" s="52">
        <v>4</v>
      </c>
      <c r="D569" s="55">
        <v>16</v>
      </c>
      <c r="E569" s="42">
        <v>13.172800000000001</v>
      </c>
      <c r="F569" s="55" t="str">
        <f>IF(AND(RTO__3[[#This Row],[Month]]&gt;5,RTO__3[[#This Row],[Month]]&lt;10,RTO__3[[#This Row],[Day of Week]]&lt;=5,RTO__3[[#This Row],[Hour]]&gt;=15,RTO__3[[#This Row],[Hour]]&lt;=18),"ON","OFF")</f>
        <v>ON</v>
      </c>
      <c r="G569" s="29"/>
      <c r="H569"/>
      <c r="I569"/>
    </row>
    <row r="570" spans="1:9" x14ac:dyDescent="0.25">
      <c r="A570" s="34">
        <v>45491</v>
      </c>
      <c r="B570" s="52">
        <v>7</v>
      </c>
      <c r="C570" s="52">
        <v>4</v>
      </c>
      <c r="D570" s="55">
        <v>17</v>
      </c>
      <c r="E570" s="42">
        <v>9.4306999999999999</v>
      </c>
      <c r="F570" s="55" t="str">
        <f>IF(AND(RTO__3[[#This Row],[Month]]&gt;5,RTO__3[[#This Row],[Month]]&lt;10,RTO__3[[#This Row],[Day of Week]]&lt;=5,RTO__3[[#This Row],[Hour]]&gt;=15,RTO__3[[#This Row],[Hour]]&lt;=18),"ON","OFF")</f>
        <v>ON</v>
      </c>
      <c r="G570" s="29"/>
      <c r="H570"/>
      <c r="I570"/>
    </row>
    <row r="571" spans="1:9" x14ac:dyDescent="0.25">
      <c r="A571" s="34">
        <v>45491</v>
      </c>
      <c r="B571" s="52">
        <v>7</v>
      </c>
      <c r="C571" s="52">
        <v>4</v>
      </c>
      <c r="D571" s="55">
        <v>18</v>
      </c>
      <c r="E571" s="42">
        <v>29.5946</v>
      </c>
      <c r="F571" s="55" t="str">
        <f>IF(AND(RTO__3[[#This Row],[Month]]&gt;5,RTO__3[[#This Row],[Month]]&lt;10,RTO__3[[#This Row],[Day of Week]]&lt;=5,RTO__3[[#This Row],[Hour]]&gt;=15,RTO__3[[#This Row],[Hour]]&lt;=18),"ON","OFF")</f>
        <v>ON</v>
      </c>
      <c r="G571" s="29"/>
      <c r="H571"/>
      <c r="I571"/>
    </row>
    <row r="572" spans="1:9" x14ac:dyDescent="0.25">
      <c r="A572" s="34">
        <v>45491</v>
      </c>
      <c r="B572" s="52">
        <v>7</v>
      </c>
      <c r="C572" s="52">
        <v>4</v>
      </c>
      <c r="D572" s="55">
        <v>19</v>
      </c>
      <c r="E572" s="42">
        <v>38.455599999999997</v>
      </c>
      <c r="F572" s="55" t="str">
        <f>IF(AND(RTO__3[[#This Row],[Month]]&gt;5,RTO__3[[#This Row],[Month]]&lt;10,RTO__3[[#This Row],[Day of Week]]&lt;=5,RTO__3[[#This Row],[Hour]]&gt;=15,RTO__3[[#This Row],[Hour]]&lt;=18),"ON","OFF")</f>
        <v>OFF</v>
      </c>
      <c r="G572" s="29"/>
      <c r="H572"/>
      <c r="I572"/>
    </row>
    <row r="573" spans="1:9" x14ac:dyDescent="0.25">
      <c r="A573" s="34">
        <v>45491</v>
      </c>
      <c r="B573" s="52">
        <v>7</v>
      </c>
      <c r="C573" s="52">
        <v>4</v>
      </c>
      <c r="D573" s="55">
        <v>20</v>
      </c>
      <c r="E573" s="42">
        <v>36.415199999999999</v>
      </c>
      <c r="F573" s="55" t="str">
        <f>IF(AND(RTO__3[[#This Row],[Month]]&gt;5,RTO__3[[#This Row],[Month]]&lt;10,RTO__3[[#This Row],[Day of Week]]&lt;=5,RTO__3[[#This Row],[Hour]]&gt;=15,RTO__3[[#This Row],[Hour]]&lt;=18),"ON","OFF")</f>
        <v>OFF</v>
      </c>
      <c r="G573" s="29"/>
      <c r="H573"/>
      <c r="I573"/>
    </row>
    <row r="574" spans="1:9" x14ac:dyDescent="0.25">
      <c r="A574" s="34">
        <v>45491</v>
      </c>
      <c r="B574" s="52">
        <v>7</v>
      </c>
      <c r="C574" s="52">
        <v>4</v>
      </c>
      <c r="D574" s="55">
        <v>21</v>
      </c>
      <c r="E574" s="42">
        <v>44.999600000000001</v>
      </c>
      <c r="F574" s="55" t="str">
        <f>IF(AND(RTO__3[[#This Row],[Month]]&gt;5,RTO__3[[#This Row],[Month]]&lt;10,RTO__3[[#This Row],[Day of Week]]&lt;=5,RTO__3[[#This Row],[Hour]]&gt;=15,RTO__3[[#This Row],[Hour]]&lt;=18),"ON","OFF")</f>
        <v>OFF</v>
      </c>
      <c r="G574" s="29"/>
      <c r="H574"/>
      <c r="I574"/>
    </row>
    <row r="575" spans="1:9" x14ac:dyDescent="0.25">
      <c r="A575" s="34">
        <v>45491</v>
      </c>
      <c r="B575" s="52">
        <v>7</v>
      </c>
      <c r="C575" s="52">
        <v>4</v>
      </c>
      <c r="D575" s="55">
        <v>22</v>
      </c>
      <c r="E575" s="42">
        <v>39.597299999999997</v>
      </c>
      <c r="F575" s="55" t="str">
        <f>IF(AND(RTO__3[[#This Row],[Month]]&gt;5,RTO__3[[#This Row],[Month]]&lt;10,RTO__3[[#This Row],[Day of Week]]&lt;=5,RTO__3[[#This Row],[Hour]]&gt;=15,RTO__3[[#This Row],[Hour]]&lt;=18),"ON","OFF")</f>
        <v>OFF</v>
      </c>
      <c r="G575" s="29"/>
      <c r="H575"/>
      <c r="I575"/>
    </row>
    <row r="576" spans="1:9" x14ac:dyDescent="0.25">
      <c r="A576" s="34">
        <v>45491</v>
      </c>
      <c r="B576" s="52">
        <v>7</v>
      </c>
      <c r="C576" s="52">
        <v>4</v>
      </c>
      <c r="D576" s="55">
        <v>23</v>
      </c>
      <c r="E576" s="42">
        <v>38.171700000000001</v>
      </c>
      <c r="F576" s="55" t="str">
        <f>IF(AND(RTO__3[[#This Row],[Month]]&gt;5,RTO__3[[#This Row],[Month]]&lt;10,RTO__3[[#This Row],[Day of Week]]&lt;=5,RTO__3[[#This Row],[Hour]]&gt;=15,RTO__3[[#This Row],[Hour]]&lt;=18),"ON","OFF")</f>
        <v>OFF</v>
      </c>
      <c r="G576" s="29"/>
      <c r="H576"/>
      <c r="I576"/>
    </row>
    <row r="577" spans="1:9" x14ac:dyDescent="0.25">
      <c r="A577" s="34">
        <v>45491</v>
      </c>
      <c r="B577" s="52">
        <v>7</v>
      </c>
      <c r="C577" s="52">
        <v>4</v>
      </c>
      <c r="D577" s="55">
        <v>24</v>
      </c>
      <c r="E577" s="42">
        <v>22.258299999999998</v>
      </c>
      <c r="F577" s="55" t="str">
        <f>IF(AND(RTO__3[[#This Row],[Month]]&gt;5,RTO__3[[#This Row],[Month]]&lt;10,RTO__3[[#This Row],[Day of Week]]&lt;=5,RTO__3[[#This Row],[Hour]]&gt;=15,RTO__3[[#This Row],[Hour]]&lt;=18),"ON","OFF")</f>
        <v>OFF</v>
      </c>
      <c r="G577" s="29"/>
      <c r="H577"/>
      <c r="I577"/>
    </row>
    <row r="578" spans="1:9" x14ac:dyDescent="0.25">
      <c r="A578" s="34">
        <v>45492</v>
      </c>
      <c r="B578" s="52">
        <v>7</v>
      </c>
      <c r="C578" s="52">
        <v>5</v>
      </c>
      <c r="D578" s="55">
        <v>1</v>
      </c>
      <c r="E578" s="42">
        <v>26.340900000000001</v>
      </c>
      <c r="F578" s="55" t="str">
        <f>IF(AND(RTO__3[[#This Row],[Month]]&gt;5,RTO__3[[#This Row],[Month]]&lt;10,RTO__3[[#This Row],[Day of Week]]&lt;=5,RTO__3[[#This Row],[Hour]]&gt;=15,RTO__3[[#This Row],[Hour]]&lt;=18),"ON","OFF")</f>
        <v>OFF</v>
      </c>
      <c r="G578" s="29"/>
      <c r="H578"/>
      <c r="I578"/>
    </row>
    <row r="579" spans="1:9" x14ac:dyDescent="0.25">
      <c r="A579" s="34">
        <v>45492</v>
      </c>
      <c r="B579" s="52">
        <v>7</v>
      </c>
      <c r="C579" s="52">
        <v>5</v>
      </c>
      <c r="D579" s="55">
        <v>2</v>
      </c>
      <c r="E579" s="42">
        <v>28.140699999999999</v>
      </c>
      <c r="F579" s="55" t="str">
        <f>IF(AND(RTO__3[[#This Row],[Month]]&gt;5,RTO__3[[#This Row],[Month]]&lt;10,RTO__3[[#This Row],[Day of Week]]&lt;=5,RTO__3[[#This Row],[Hour]]&gt;=15,RTO__3[[#This Row],[Hour]]&lt;=18),"ON","OFF")</f>
        <v>OFF</v>
      </c>
      <c r="G579" s="29"/>
      <c r="H579"/>
      <c r="I579"/>
    </row>
    <row r="580" spans="1:9" x14ac:dyDescent="0.25">
      <c r="A580" s="34">
        <v>45492</v>
      </c>
      <c r="B580" s="52">
        <v>7</v>
      </c>
      <c r="C580" s="52">
        <v>5</v>
      </c>
      <c r="D580" s="55">
        <v>3</v>
      </c>
      <c r="E580" s="42">
        <v>18.907399999999999</v>
      </c>
      <c r="F580" s="55" t="str">
        <f>IF(AND(RTO__3[[#This Row],[Month]]&gt;5,RTO__3[[#This Row],[Month]]&lt;10,RTO__3[[#This Row],[Day of Week]]&lt;=5,RTO__3[[#This Row],[Hour]]&gt;=15,RTO__3[[#This Row],[Hour]]&lt;=18),"ON","OFF")</f>
        <v>OFF</v>
      </c>
      <c r="G580" s="29"/>
      <c r="H580"/>
      <c r="I580"/>
    </row>
    <row r="581" spans="1:9" x14ac:dyDescent="0.25">
      <c r="A581" s="34">
        <v>45492</v>
      </c>
      <c r="B581" s="52">
        <v>7</v>
      </c>
      <c r="C581" s="52">
        <v>5</v>
      </c>
      <c r="D581" s="55">
        <v>4</v>
      </c>
      <c r="E581" s="42">
        <v>19.166599999999999</v>
      </c>
      <c r="F581" s="55" t="str">
        <f>IF(AND(RTO__3[[#This Row],[Month]]&gt;5,RTO__3[[#This Row],[Month]]&lt;10,RTO__3[[#This Row],[Day of Week]]&lt;=5,RTO__3[[#This Row],[Hour]]&gt;=15,RTO__3[[#This Row],[Hour]]&lt;=18),"ON","OFF")</f>
        <v>OFF</v>
      </c>
      <c r="G581" s="29"/>
      <c r="H581"/>
      <c r="I581"/>
    </row>
    <row r="582" spans="1:9" x14ac:dyDescent="0.25">
      <c r="A582" s="34">
        <v>45492</v>
      </c>
      <c r="B582" s="52">
        <v>7</v>
      </c>
      <c r="C582" s="52">
        <v>5</v>
      </c>
      <c r="D582" s="55">
        <v>5</v>
      </c>
      <c r="E582" s="42">
        <v>18.9727</v>
      </c>
      <c r="F582" s="55" t="str">
        <f>IF(AND(RTO__3[[#This Row],[Month]]&gt;5,RTO__3[[#This Row],[Month]]&lt;10,RTO__3[[#This Row],[Day of Week]]&lt;=5,RTO__3[[#This Row],[Hour]]&gt;=15,RTO__3[[#This Row],[Hour]]&lt;=18),"ON","OFF")</f>
        <v>OFF</v>
      </c>
      <c r="G582" s="29"/>
      <c r="H582"/>
      <c r="I582"/>
    </row>
    <row r="583" spans="1:9" x14ac:dyDescent="0.25">
      <c r="A583" s="34">
        <v>45492</v>
      </c>
      <c r="B583" s="52">
        <v>7</v>
      </c>
      <c r="C583" s="52">
        <v>5</v>
      </c>
      <c r="D583" s="55">
        <v>6</v>
      </c>
      <c r="E583" s="42">
        <v>19.585599999999999</v>
      </c>
      <c r="F583" s="55" t="str">
        <f>IF(AND(RTO__3[[#This Row],[Month]]&gt;5,RTO__3[[#This Row],[Month]]&lt;10,RTO__3[[#This Row],[Day of Week]]&lt;=5,RTO__3[[#This Row],[Hour]]&gt;=15,RTO__3[[#This Row],[Hour]]&lt;=18),"ON","OFF")</f>
        <v>OFF</v>
      </c>
      <c r="G583" s="29"/>
      <c r="H583"/>
      <c r="I583"/>
    </row>
    <row r="584" spans="1:9" x14ac:dyDescent="0.25">
      <c r="A584" s="34">
        <v>45492</v>
      </c>
      <c r="B584" s="52">
        <v>7</v>
      </c>
      <c r="C584" s="52">
        <v>5</v>
      </c>
      <c r="D584" s="55">
        <v>7</v>
      </c>
      <c r="E584" s="42">
        <v>18.985600000000002</v>
      </c>
      <c r="F584" s="55" t="str">
        <f>IF(AND(RTO__3[[#This Row],[Month]]&gt;5,RTO__3[[#This Row],[Month]]&lt;10,RTO__3[[#This Row],[Day of Week]]&lt;=5,RTO__3[[#This Row],[Hour]]&gt;=15,RTO__3[[#This Row],[Hour]]&lt;=18),"ON","OFF")</f>
        <v>OFF</v>
      </c>
      <c r="G584" s="29"/>
      <c r="H584"/>
      <c r="I584"/>
    </row>
    <row r="585" spans="1:9" x14ac:dyDescent="0.25">
      <c r="A585" s="34">
        <v>45492</v>
      </c>
      <c r="B585" s="52">
        <v>7</v>
      </c>
      <c r="C585" s="52">
        <v>5</v>
      </c>
      <c r="D585" s="55">
        <v>8</v>
      </c>
      <c r="E585" s="42">
        <v>9.1768999999999998</v>
      </c>
      <c r="F585" s="55" t="str">
        <f>IF(AND(RTO__3[[#This Row],[Month]]&gt;5,RTO__3[[#This Row],[Month]]&lt;10,RTO__3[[#This Row],[Day of Week]]&lt;=5,RTO__3[[#This Row],[Hour]]&gt;=15,RTO__3[[#This Row],[Hour]]&lt;=18),"ON","OFF")</f>
        <v>OFF</v>
      </c>
      <c r="G585" s="29"/>
      <c r="H585"/>
      <c r="I585"/>
    </row>
    <row r="586" spans="1:9" x14ac:dyDescent="0.25">
      <c r="A586" s="34">
        <v>45492</v>
      </c>
      <c r="B586" s="52">
        <v>7</v>
      </c>
      <c r="C586" s="52">
        <v>5</v>
      </c>
      <c r="D586" s="55">
        <v>9</v>
      </c>
      <c r="E586" s="42">
        <v>14.6251</v>
      </c>
      <c r="F586" s="55" t="str">
        <f>IF(AND(RTO__3[[#This Row],[Month]]&gt;5,RTO__3[[#This Row],[Month]]&lt;10,RTO__3[[#This Row],[Day of Week]]&lt;=5,RTO__3[[#This Row],[Hour]]&gt;=15,RTO__3[[#This Row],[Hour]]&lt;=18),"ON","OFF")</f>
        <v>OFF</v>
      </c>
      <c r="G586" s="29"/>
      <c r="H586"/>
      <c r="I586"/>
    </row>
    <row r="587" spans="1:9" x14ac:dyDescent="0.25">
      <c r="A587" s="34">
        <v>45492</v>
      </c>
      <c r="B587" s="52">
        <v>7</v>
      </c>
      <c r="C587" s="52">
        <v>5</v>
      </c>
      <c r="D587" s="55">
        <v>10</v>
      </c>
      <c r="E587" s="42">
        <v>25.304500000000001</v>
      </c>
      <c r="F587" s="55" t="str">
        <f>IF(AND(RTO__3[[#This Row],[Month]]&gt;5,RTO__3[[#This Row],[Month]]&lt;10,RTO__3[[#This Row],[Day of Week]]&lt;=5,RTO__3[[#This Row],[Hour]]&gt;=15,RTO__3[[#This Row],[Hour]]&lt;=18),"ON","OFF")</f>
        <v>OFF</v>
      </c>
      <c r="G587" s="29"/>
      <c r="H587"/>
      <c r="I587"/>
    </row>
    <row r="588" spans="1:9" x14ac:dyDescent="0.25">
      <c r="A588" s="34">
        <v>45492</v>
      </c>
      <c r="B588" s="52">
        <v>7</v>
      </c>
      <c r="C588" s="52">
        <v>5</v>
      </c>
      <c r="D588" s="55">
        <v>11</v>
      </c>
      <c r="E588" s="42">
        <v>27.7166</v>
      </c>
      <c r="F588" s="55" t="str">
        <f>IF(AND(RTO__3[[#This Row],[Month]]&gt;5,RTO__3[[#This Row],[Month]]&lt;10,RTO__3[[#This Row],[Day of Week]]&lt;=5,RTO__3[[#This Row],[Hour]]&gt;=15,RTO__3[[#This Row],[Hour]]&lt;=18),"ON","OFF")</f>
        <v>OFF</v>
      </c>
      <c r="G588" s="29"/>
      <c r="H588"/>
      <c r="I588"/>
    </row>
    <row r="589" spans="1:9" x14ac:dyDescent="0.25">
      <c r="A589" s="34">
        <v>45492</v>
      </c>
      <c r="B589" s="52">
        <v>7</v>
      </c>
      <c r="C589" s="52">
        <v>5</v>
      </c>
      <c r="D589" s="55">
        <v>12</v>
      </c>
      <c r="E589" s="42">
        <v>31.6478</v>
      </c>
      <c r="F589" s="55" t="str">
        <f>IF(AND(RTO__3[[#This Row],[Month]]&gt;5,RTO__3[[#This Row],[Month]]&lt;10,RTO__3[[#This Row],[Day of Week]]&lt;=5,RTO__3[[#This Row],[Hour]]&gt;=15,RTO__3[[#This Row],[Hour]]&lt;=18),"ON","OFF")</f>
        <v>OFF</v>
      </c>
      <c r="G589" s="29"/>
      <c r="H589"/>
      <c r="I589"/>
    </row>
    <row r="590" spans="1:9" x14ac:dyDescent="0.25">
      <c r="A590" s="34">
        <v>45492</v>
      </c>
      <c r="B590" s="52">
        <v>7</v>
      </c>
      <c r="C590" s="52">
        <v>5</v>
      </c>
      <c r="D590" s="55">
        <v>13</v>
      </c>
      <c r="E590" s="42">
        <v>16.512799999999999</v>
      </c>
      <c r="F590" s="55" t="str">
        <f>IF(AND(RTO__3[[#This Row],[Month]]&gt;5,RTO__3[[#This Row],[Month]]&lt;10,RTO__3[[#This Row],[Day of Week]]&lt;=5,RTO__3[[#This Row],[Hour]]&gt;=15,RTO__3[[#This Row],[Hour]]&lt;=18),"ON","OFF")</f>
        <v>OFF</v>
      </c>
      <c r="G590" s="29"/>
      <c r="H590"/>
      <c r="I590"/>
    </row>
    <row r="591" spans="1:9" x14ac:dyDescent="0.25">
      <c r="A591" s="34">
        <v>45492</v>
      </c>
      <c r="B591" s="52">
        <v>7</v>
      </c>
      <c r="C591" s="52">
        <v>5</v>
      </c>
      <c r="D591" s="55">
        <v>14</v>
      </c>
      <c r="E591" s="42">
        <v>41.658999999999999</v>
      </c>
      <c r="F591" s="55" t="str">
        <f>IF(AND(RTO__3[[#This Row],[Month]]&gt;5,RTO__3[[#This Row],[Month]]&lt;10,RTO__3[[#This Row],[Day of Week]]&lt;=5,RTO__3[[#This Row],[Hour]]&gt;=15,RTO__3[[#This Row],[Hour]]&lt;=18),"ON","OFF")</f>
        <v>OFF</v>
      </c>
      <c r="G591" s="29"/>
      <c r="H591"/>
      <c r="I591"/>
    </row>
    <row r="592" spans="1:9" x14ac:dyDescent="0.25">
      <c r="A592" s="34">
        <v>45492</v>
      </c>
      <c r="B592" s="52">
        <v>7</v>
      </c>
      <c r="C592" s="52">
        <v>5</v>
      </c>
      <c r="D592" s="55">
        <v>15</v>
      </c>
      <c r="E592" s="42">
        <v>51.755600000000001</v>
      </c>
      <c r="F592" s="55" t="str">
        <f>IF(AND(RTO__3[[#This Row],[Month]]&gt;5,RTO__3[[#This Row],[Month]]&lt;10,RTO__3[[#This Row],[Day of Week]]&lt;=5,RTO__3[[#This Row],[Hour]]&gt;=15,RTO__3[[#This Row],[Hour]]&lt;=18),"ON","OFF")</f>
        <v>ON</v>
      </c>
      <c r="G592" s="29"/>
      <c r="H592"/>
      <c r="I592"/>
    </row>
    <row r="593" spans="1:9" x14ac:dyDescent="0.25">
      <c r="A593" s="34">
        <v>45492</v>
      </c>
      <c r="B593" s="52">
        <v>7</v>
      </c>
      <c r="C593" s="52">
        <v>5</v>
      </c>
      <c r="D593" s="55">
        <v>16</v>
      </c>
      <c r="E593" s="42">
        <v>49.2288</v>
      </c>
      <c r="F593" s="55" t="str">
        <f>IF(AND(RTO__3[[#This Row],[Month]]&gt;5,RTO__3[[#This Row],[Month]]&lt;10,RTO__3[[#This Row],[Day of Week]]&lt;=5,RTO__3[[#This Row],[Hour]]&gt;=15,RTO__3[[#This Row],[Hour]]&lt;=18),"ON","OFF")</f>
        <v>ON</v>
      </c>
      <c r="G593" s="29"/>
      <c r="H593"/>
      <c r="I593"/>
    </row>
    <row r="594" spans="1:9" x14ac:dyDescent="0.25">
      <c r="A594" s="34">
        <v>45492</v>
      </c>
      <c r="B594" s="52">
        <v>7</v>
      </c>
      <c r="C594" s="52">
        <v>5</v>
      </c>
      <c r="D594" s="55">
        <v>17</v>
      </c>
      <c r="E594" s="42">
        <v>43.413899999999998</v>
      </c>
      <c r="F594" s="55" t="str">
        <f>IF(AND(RTO__3[[#This Row],[Month]]&gt;5,RTO__3[[#This Row],[Month]]&lt;10,RTO__3[[#This Row],[Day of Week]]&lt;=5,RTO__3[[#This Row],[Hour]]&gt;=15,RTO__3[[#This Row],[Hour]]&lt;=18),"ON","OFF")</f>
        <v>ON</v>
      </c>
      <c r="G594" s="29"/>
      <c r="H594"/>
      <c r="I594"/>
    </row>
    <row r="595" spans="1:9" x14ac:dyDescent="0.25">
      <c r="A595" s="34">
        <v>45492</v>
      </c>
      <c r="B595" s="52">
        <v>7</v>
      </c>
      <c r="C595" s="52">
        <v>5</v>
      </c>
      <c r="D595" s="55">
        <v>18</v>
      </c>
      <c r="E595" s="42">
        <v>46.349600000000002</v>
      </c>
      <c r="F595" s="55" t="str">
        <f>IF(AND(RTO__3[[#This Row],[Month]]&gt;5,RTO__3[[#This Row],[Month]]&lt;10,RTO__3[[#This Row],[Day of Week]]&lt;=5,RTO__3[[#This Row],[Hour]]&gt;=15,RTO__3[[#This Row],[Hour]]&lt;=18),"ON","OFF")</f>
        <v>ON</v>
      </c>
      <c r="G595" s="29"/>
      <c r="H595"/>
      <c r="I595"/>
    </row>
    <row r="596" spans="1:9" x14ac:dyDescent="0.25">
      <c r="A596" s="34">
        <v>45492</v>
      </c>
      <c r="B596" s="52">
        <v>7</v>
      </c>
      <c r="C596" s="52">
        <v>5</v>
      </c>
      <c r="D596" s="55">
        <v>19</v>
      </c>
      <c r="E596" s="42">
        <v>52.156799999999997</v>
      </c>
      <c r="F596" s="55" t="str">
        <f>IF(AND(RTO__3[[#This Row],[Month]]&gt;5,RTO__3[[#This Row],[Month]]&lt;10,RTO__3[[#This Row],[Day of Week]]&lt;=5,RTO__3[[#This Row],[Hour]]&gt;=15,RTO__3[[#This Row],[Hour]]&lt;=18),"ON","OFF")</f>
        <v>OFF</v>
      </c>
      <c r="G596" s="29"/>
      <c r="H596"/>
      <c r="I596"/>
    </row>
    <row r="597" spans="1:9" x14ac:dyDescent="0.25">
      <c r="A597" s="34">
        <v>45492</v>
      </c>
      <c r="B597" s="52">
        <v>7</v>
      </c>
      <c r="C597" s="52">
        <v>5</v>
      </c>
      <c r="D597" s="55">
        <v>20</v>
      </c>
      <c r="E597" s="42">
        <v>115.19459999999999</v>
      </c>
      <c r="F597" s="55" t="str">
        <f>IF(AND(RTO__3[[#This Row],[Month]]&gt;5,RTO__3[[#This Row],[Month]]&lt;10,RTO__3[[#This Row],[Day of Week]]&lt;=5,RTO__3[[#This Row],[Hour]]&gt;=15,RTO__3[[#This Row],[Hour]]&lt;=18),"ON","OFF")</f>
        <v>OFF</v>
      </c>
      <c r="G597" s="29"/>
      <c r="H597"/>
      <c r="I597"/>
    </row>
    <row r="598" spans="1:9" x14ac:dyDescent="0.25">
      <c r="A598" s="34">
        <v>45492</v>
      </c>
      <c r="B598" s="52">
        <v>7</v>
      </c>
      <c r="C598" s="52">
        <v>5</v>
      </c>
      <c r="D598" s="55">
        <v>21</v>
      </c>
      <c r="E598" s="42">
        <v>56.050800000000002</v>
      </c>
      <c r="F598" s="55" t="str">
        <f>IF(AND(RTO__3[[#This Row],[Month]]&gt;5,RTO__3[[#This Row],[Month]]&lt;10,RTO__3[[#This Row],[Day of Week]]&lt;=5,RTO__3[[#This Row],[Hour]]&gt;=15,RTO__3[[#This Row],[Hour]]&lt;=18),"ON","OFF")</f>
        <v>OFF</v>
      </c>
      <c r="G598" s="29"/>
      <c r="H598"/>
      <c r="I598"/>
    </row>
    <row r="599" spans="1:9" x14ac:dyDescent="0.25">
      <c r="A599" s="34">
        <v>45492</v>
      </c>
      <c r="B599" s="52">
        <v>7</v>
      </c>
      <c r="C599" s="52">
        <v>5</v>
      </c>
      <c r="D599" s="55">
        <v>22</v>
      </c>
      <c r="E599" s="42">
        <v>44.370399999999997</v>
      </c>
      <c r="F599" s="55" t="str">
        <f>IF(AND(RTO__3[[#This Row],[Month]]&gt;5,RTO__3[[#This Row],[Month]]&lt;10,RTO__3[[#This Row],[Day of Week]]&lt;=5,RTO__3[[#This Row],[Hour]]&gt;=15,RTO__3[[#This Row],[Hour]]&lt;=18),"ON","OFF")</f>
        <v>OFF</v>
      </c>
      <c r="G599" s="29"/>
      <c r="H599"/>
      <c r="I599"/>
    </row>
    <row r="600" spans="1:9" x14ac:dyDescent="0.25">
      <c r="A600" s="34">
        <v>45492</v>
      </c>
      <c r="B600" s="52">
        <v>7</v>
      </c>
      <c r="C600" s="52">
        <v>5</v>
      </c>
      <c r="D600" s="55">
        <v>23</v>
      </c>
      <c r="E600" s="42">
        <v>52.034500000000001</v>
      </c>
      <c r="F600" s="55" t="str">
        <f>IF(AND(RTO__3[[#This Row],[Month]]&gt;5,RTO__3[[#This Row],[Month]]&lt;10,RTO__3[[#This Row],[Day of Week]]&lt;=5,RTO__3[[#This Row],[Hour]]&gt;=15,RTO__3[[#This Row],[Hour]]&lt;=18),"ON","OFF")</f>
        <v>OFF</v>
      </c>
      <c r="G600" s="29"/>
      <c r="H600"/>
      <c r="I600"/>
    </row>
    <row r="601" spans="1:9" x14ac:dyDescent="0.25">
      <c r="A601" s="34">
        <v>45492</v>
      </c>
      <c r="B601" s="52">
        <v>7</v>
      </c>
      <c r="C601" s="52">
        <v>5</v>
      </c>
      <c r="D601" s="55">
        <v>24</v>
      </c>
      <c r="E601" s="42">
        <v>47.709800000000001</v>
      </c>
      <c r="F601" s="55" t="str">
        <f>IF(AND(RTO__3[[#This Row],[Month]]&gt;5,RTO__3[[#This Row],[Month]]&lt;10,RTO__3[[#This Row],[Day of Week]]&lt;=5,RTO__3[[#This Row],[Hour]]&gt;=15,RTO__3[[#This Row],[Hour]]&lt;=18),"ON","OFF")</f>
        <v>OFF</v>
      </c>
      <c r="G601" s="29"/>
      <c r="H601"/>
      <c r="I601"/>
    </row>
    <row r="602" spans="1:9" x14ac:dyDescent="0.25">
      <c r="A602" s="34">
        <v>45493</v>
      </c>
      <c r="B602" s="52">
        <v>7</v>
      </c>
      <c r="C602" s="52">
        <v>6</v>
      </c>
      <c r="D602" s="55">
        <v>1</v>
      </c>
      <c r="E602" s="42">
        <v>32.778599999999997</v>
      </c>
      <c r="F602" s="55" t="str">
        <f>IF(AND(RTO__3[[#This Row],[Month]]&gt;5,RTO__3[[#This Row],[Month]]&lt;10,RTO__3[[#This Row],[Day of Week]]&lt;=5,RTO__3[[#This Row],[Hour]]&gt;=15,RTO__3[[#This Row],[Hour]]&lt;=18),"ON","OFF")</f>
        <v>OFF</v>
      </c>
      <c r="G602" s="29"/>
      <c r="H602"/>
      <c r="I602"/>
    </row>
    <row r="603" spans="1:9" x14ac:dyDescent="0.25">
      <c r="A603" s="34">
        <v>45493</v>
      </c>
      <c r="B603" s="52">
        <v>7</v>
      </c>
      <c r="C603" s="52">
        <v>6</v>
      </c>
      <c r="D603" s="55">
        <v>2</v>
      </c>
      <c r="E603" s="42">
        <v>27.738900000000001</v>
      </c>
      <c r="F603" s="55" t="str">
        <f>IF(AND(RTO__3[[#This Row],[Month]]&gt;5,RTO__3[[#This Row],[Month]]&lt;10,RTO__3[[#This Row],[Day of Week]]&lt;=5,RTO__3[[#This Row],[Hour]]&gt;=15,RTO__3[[#This Row],[Hour]]&lt;=18),"ON","OFF")</f>
        <v>OFF</v>
      </c>
      <c r="G603" s="29"/>
      <c r="H603"/>
      <c r="I603"/>
    </row>
    <row r="604" spans="1:9" x14ac:dyDescent="0.25">
      <c r="A604" s="34">
        <v>45493</v>
      </c>
      <c r="B604" s="52">
        <v>7</v>
      </c>
      <c r="C604" s="52">
        <v>6</v>
      </c>
      <c r="D604" s="55">
        <v>3</v>
      </c>
      <c r="E604" s="42">
        <v>33.383499999999998</v>
      </c>
      <c r="F604" s="55" t="str">
        <f>IF(AND(RTO__3[[#This Row],[Month]]&gt;5,RTO__3[[#This Row],[Month]]&lt;10,RTO__3[[#This Row],[Day of Week]]&lt;=5,RTO__3[[#This Row],[Hour]]&gt;=15,RTO__3[[#This Row],[Hour]]&lt;=18),"ON","OFF")</f>
        <v>OFF</v>
      </c>
      <c r="G604" s="29"/>
      <c r="H604"/>
      <c r="I604"/>
    </row>
    <row r="605" spans="1:9" x14ac:dyDescent="0.25">
      <c r="A605" s="34">
        <v>45493</v>
      </c>
      <c r="B605" s="52">
        <v>7</v>
      </c>
      <c r="C605" s="52">
        <v>6</v>
      </c>
      <c r="D605" s="55">
        <v>4</v>
      </c>
      <c r="E605" s="42">
        <v>22.5046</v>
      </c>
      <c r="F605" s="55" t="str">
        <f>IF(AND(RTO__3[[#This Row],[Month]]&gt;5,RTO__3[[#This Row],[Month]]&lt;10,RTO__3[[#This Row],[Day of Week]]&lt;=5,RTO__3[[#This Row],[Hour]]&gt;=15,RTO__3[[#This Row],[Hour]]&lt;=18),"ON","OFF")</f>
        <v>OFF</v>
      </c>
      <c r="G605" s="29"/>
      <c r="H605"/>
      <c r="I605"/>
    </row>
    <row r="606" spans="1:9" x14ac:dyDescent="0.25">
      <c r="A606" s="34">
        <v>45493</v>
      </c>
      <c r="B606" s="52">
        <v>7</v>
      </c>
      <c r="C606" s="52">
        <v>6</v>
      </c>
      <c r="D606" s="55">
        <v>5</v>
      </c>
      <c r="E606" s="42">
        <v>32.833799999999997</v>
      </c>
      <c r="F606" s="55" t="str">
        <f>IF(AND(RTO__3[[#This Row],[Month]]&gt;5,RTO__3[[#This Row],[Month]]&lt;10,RTO__3[[#This Row],[Day of Week]]&lt;=5,RTO__3[[#This Row],[Hour]]&gt;=15,RTO__3[[#This Row],[Hour]]&lt;=18),"ON","OFF")</f>
        <v>OFF</v>
      </c>
      <c r="G606" s="29"/>
      <c r="H606"/>
      <c r="I606"/>
    </row>
    <row r="607" spans="1:9" x14ac:dyDescent="0.25">
      <c r="A607" s="34">
        <v>45493</v>
      </c>
      <c r="B607" s="52">
        <v>7</v>
      </c>
      <c r="C607" s="52">
        <v>6</v>
      </c>
      <c r="D607" s="55">
        <v>6</v>
      </c>
      <c r="E607" s="42">
        <v>33.419499999999999</v>
      </c>
      <c r="F607" s="55" t="str">
        <f>IF(AND(RTO__3[[#This Row],[Month]]&gt;5,RTO__3[[#This Row],[Month]]&lt;10,RTO__3[[#This Row],[Day of Week]]&lt;=5,RTO__3[[#This Row],[Hour]]&gt;=15,RTO__3[[#This Row],[Hour]]&lt;=18),"ON","OFF")</f>
        <v>OFF</v>
      </c>
      <c r="G607" s="29"/>
      <c r="H607"/>
      <c r="I607"/>
    </row>
    <row r="608" spans="1:9" x14ac:dyDescent="0.25">
      <c r="A608" s="34">
        <v>45493</v>
      </c>
      <c r="B608" s="52">
        <v>7</v>
      </c>
      <c r="C608" s="52">
        <v>6</v>
      </c>
      <c r="D608" s="55">
        <v>7</v>
      </c>
      <c r="E608" s="42">
        <v>14.7308</v>
      </c>
      <c r="F608" s="55" t="str">
        <f>IF(AND(RTO__3[[#This Row],[Month]]&gt;5,RTO__3[[#This Row],[Month]]&lt;10,RTO__3[[#This Row],[Day of Week]]&lt;=5,RTO__3[[#This Row],[Hour]]&gt;=15,RTO__3[[#This Row],[Hour]]&lt;=18),"ON","OFF")</f>
        <v>OFF</v>
      </c>
      <c r="G608" s="29"/>
      <c r="H608"/>
      <c r="I608"/>
    </row>
    <row r="609" spans="1:9" x14ac:dyDescent="0.25">
      <c r="A609" s="34">
        <v>45493</v>
      </c>
      <c r="B609" s="52">
        <v>7</v>
      </c>
      <c r="C609" s="52">
        <v>6</v>
      </c>
      <c r="D609" s="55">
        <v>8</v>
      </c>
      <c r="E609" s="42">
        <v>12.2674</v>
      </c>
      <c r="F609" s="55" t="str">
        <f>IF(AND(RTO__3[[#This Row],[Month]]&gt;5,RTO__3[[#This Row],[Month]]&lt;10,RTO__3[[#This Row],[Day of Week]]&lt;=5,RTO__3[[#This Row],[Hour]]&gt;=15,RTO__3[[#This Row],[Hour]]&lt;=18),"ON","OFF")</f>
        <v>OFF</v>
      </c>
      <c r="G609" s="29"/>
      <c r="H609"/>
      <c r="I609"/>
    </row>
    <row r="610" spans="1:9" x14ac:dyDescent="0.25">
      <c r="A610" s="34">
        <v>45493</v>
      </c>
      <c r="B610" s="52">
        <v>7</v>
      </c>
      <c r="C610" s="52">
        <v>6</v>
      </c>
      <c r="D610" s="55">
        <v>9</v>
      </c>
      <c r="E610" s="42">
        <v>12.190099999999999</v>
      </c>
      <c r="F610" s="55" t="str">
        <f>IF(AND(RTO__3[[#This Row],[Month]]&gt;5,RTO__3[[#This Row],[Month]]&lt;10,RTO__3[[#This Row],[Day of Week]]&lt;=5,RTO__3[[#This Row],[Hour]]&gt;=15,RTO__3[[#This Row],[Hour]]&lt;=18),"ON","OFF")</f>
        <v>OFF</v>
      </c>
      <c r="G610" s="29"/>
      <c r="H610"/>
      <c r="I610"/>
    </row>
    <row r="611" spans="1:9" x14ac:dyDescent="0.25">
      <c r="A611" s="34">
        <v>45493</v>
      </c>
      <c r="B611" s="52">
        <v>7</v>
      </c>
      <c r="C611" s="52">
        <v>6</v>
      </c>
      <c r="D611" s="55">
        <v>10</v>
      </c>
      <c r="E611" s="42">
        <v>13.6752</v>
      </c>
      <c r="F611" s="55" t="str">
        <f>IF(AND(RTO__3[[#This Row],[Month]]&gt;5,RTO__3[[#This Row],[Month]]&lt;10,RTO__3[[#This Row],[Day of Week]]&lt;=5,RTO__3[[#This Row],[Hour]]&gt;=15,RTO__3[[#This Row],[Hour]]&lt;=18),"ON","OFF")</f>
        <v>OFF</v>
      </c>
      <c r="G611" s="29"/>
      <c r="H611"/>
      <c r="I611"/>
    </row>
    <row r="612" spans="1:9" x14ac:dyDescent="0.25">
      <c r="A612" s="34">
        <v>45493</v>
      </c>
      <c r="B612" s="52">
        <v>7</v>
      </c>
      <c r="C612" s="52">
        <v>6</v>
      </c>
      <c r="D612" s="55">
        <v>11</v>
      </c>
      <c r="E612" s="42">
        <v>22.743500000000001</v>
      </c>
      <c r="F612" s="55" t="str">
        <f>IF(AND(RTO__3[[#This Row],[Month]]&gt;5,RTO__3[[#This Row],[Month]]&lt;10,RTO__3[[#This Row],[Day of Week]]&lt;=5,RTO__3[[#This Row],[Hour]]&gt;=15,RTO__3[[#This Row],[Hour]]&lt;=18),"ON","OFF")</f>
        <v>OFF</v>
      </c>
      <c r="G612" s="29"/>
      <c r="H612"/>
      <c r="I612"/>
    </row>
    <row r="613" spans="1:9" x14ac:dyDescent="0.25">
      <c r="A613" s="34">
        <v>45493</v>
      </c>
      <c r="B613" s="52">
        <v>7</v>
      </c>
      <c r="C613" s="52">
        <v>6</v>
      </c>
      <c r="D613" s="55">
        <v>12</v>
      </c>
      <c r="E613" s="42">
        <v>39.140999999999998</v>
      </c>
      <c r="F613" s="55" t="str">
        <f>IF(AND(RTO__3[[#This Row],[Month]]&gt;5,RTO__3[[#This Row],[Month]]&lt;10,RTO__3[[#This Row],[Day of Week]]&lt;=5,RTO__3[[#This Row],[Hour]]&gt;=15,RTO__3[[#This Row],[Hour]]&lt;=18),"ON","OFF")</f>
        <v>OFF</v>
      </c>
      <c r="G613" s="29"/>
      <c r="H613"/>
      <c r="I613"/>
    </row>
    <row r="614" spans="1:9" x14ac:dyDescent="0.25">
      <c r="A614" s="34">
        <v>45493</v>
      </c>
      <c r="B614" s="52">
        <v>7</v>
      </c>
      <c r="C614" s="52">
        <v>6</v>
      </c>
      <c r="D614" s="55">
        <v>13</v>
      </c>
      <c r="E614" s="42">
        <v>40.212299999999999</v>
      </c>
      <c r="F614" s="55" t="str">
        <f>IF(AND(RTO__3[[#This Row],[Month]]&gt;5,RTO__3[[#This Row],[Month]]&lt;10,RTO__3[[#This Row],[Day of Week]]&lt;=5,RTO__3[[#This Row],[Hour]]&gt;=15,RTO__3[[#This Row],[Hour]]&lt;=18),"ON","OFF")</f>
        <v>OFF</v>
      </c>
      <c r="G614" s="29"/>
      <c r="H614"/>
      <c r="I614"/>
    </row>
    <row r="615" spans="1:9" x14ac:dyDescent="0.25">
      <c r="A615" s="34">
        <v>45493</v>
      </c>
      <c r="B615" s="52">
        <v>7</v>
      </c>
      <c r="C615" s="52">
        <v>6</v>
      </c>
      <c r="D615" s="55">
        <v>14</v>
      </c>
      <c r="E615" s="42">
        <v>43.953899999999997</v>
      </c>
      <c r="F615" s="55" t="str">
        <f>IF(AND(RTO__3[[#This Row],[Month]]&gt;5,RTO__3[[#This Row],[Month]]&lt;10,RTO__3[[#This Row],[Day of Week]]&lt;=5,RTO__3[[#This Row],[Hour]]&gt;=15,RTO__3[[#This Row],[Hour]]&lt;=18),"ON","OFF")</f>
        <v>OFF</v>
      </c>
      <c r="G615" s="29"/>
      <c r="H615"/>
      <c r="I615"/>
    </row>
    <row r="616" spans="1:9" x14ac:dyDescent="0.25">
      <c r="A616" s="34">
        <v>45493</v>
      </c>
      <c r="B616" s="52">
        <v>7</v>
      </c>
      <c r="C616" s="52">
        <v>6</v>
      </c>
      <c r="D616" s="55">
        <v>15</v>
      </c>
      <c r="E616" s="42">
        <v>48.884999999999998</v>
      </c>
      <c r="F616" s="55" t="str">
        <f>IF(AND(RTO__3[[#This Row],[Month]]&gt;5,RTO__3[[#This Row],[Month]]&lt;10,RTO__3[[#This Row],[Day of Week]]&lt;=5,RTO__3[[#This Row],[Hour]]&gt;=15,RTO__3[[#This Row],[Hour]]&lt;=18),"ON","OFF")</f>
        <v>OFF</v>
      </c>
      <c r="G616" s="29"/>
      <c r="H616"/>
      <c r="I616"/>
    </row>
    <row r="617" spans="1:9" x14ac:dyDescent="0.25">
      <c r="A617" s="34">
        <v>45493</v>
      </c>
      <c r="B617" s="52">
        <v>7</v>
      </c>
      <c r="C617" s="52">
        <v>6</v>
      </c>
      <c r="D617" s="55">
        <v>16</v>
      </c>
      <c r="E617" s="42">
        <v>51.026499999999999</v>
      </c>
      <c r="F617" s="55" t="str">
        <f>IF(AND(RTO__3[[#This Row],[Month]]&gt;5,RTO__3[[#This Row],[Month]]&lt;10,RTO__3[[#This Row],[Day of Week]]&lt;=5,RTO__3[[#This Row],[Hour]]&gt;=15,RTO__3[[#This Row],[Hour]]&lt;=18),"ON","OFF")</f>
        <v>OFF</v>
      </c>
      <c r="G617" s="29"/>
      <c r="H617"/>
      <c r="I617"/>
    </row>
    <row r="618" spans="1:9" x14ac:dyDescent="0.25">
      <c r="A618" s="34">
        <v>45493</v>
      </c>
      <c r="B618" s="52">
        <v>7</v>
      </c>
      <c r="C618" s="52">
        <v>6</v>
      </c>
      <c r="D618" s="55">
        <v>17</v>
      </c>
      <c r="E618" s="42">
        <v>354.98790000000002</v>
      </c>
      <c r="F618" s="55" t="str">
        <f>IF(AND(RTO__3[[#This Row],[Month]]&gt;5,RTO__3[[#This Row],[Month]]&lt;10,RTO__3[[#This Row],[Day of Week]]&lt;=5,RTO__3[[#This Row],[Hour]]&gt;=15,RTO__3[[#This Row],[Hour]]&lt;=18),"ON","OFF")</f>
        <v>OFF</v>
      </c>
      <c r="G618" s="29"/>
      <c r="H618"/>
      <c r="I618"/>
    </row>
    <row r="619" spans="1:9" x14ac:dyDescent="0.25">
      <c r="A619" s="34">
        <v>45493</v>
      </c>
      <c r="B619" s="52">
        <v>7</v>
      </c>
      <c r="C619" s="52">
        <v>6</v>
      </c>
      <c r="D619" s="55">
        <v>18</v>
      </c>
      <c r="E619" s="42">
        <v>133.57490000000001</v>
      </c>
      <c r="F619" s="55" t="str">
        <f>IF(AND(RTO__3[[#This Row],[Month]]&gt;5,RTO__3[[#This Row],[Month]]&lt;10,RTO__3[[#This Row],[Day of Week]]&lt;=5,RTO__3[[#This Row],[Hour]]&gt;=15,RTO__3[[#This Row],[Hour]]&lt;=18),"ON","OFF")</f>
        <v>OFF</v>
      </c>
      <c r="G619" s="29"/>
      <c r="H619"/>
      <c r="I619"/>
    </row>
    <row r="620" spans="1:9" x14ac:dyDescent="0.25">
      <c r="A620" s="34">
        <v>45493</v>
      </c>
      <c r="B620" s="52">
        <v>7</v>
      </c>
      <c r="C620" s="52">
        <v>6</v>
      </c>
      <c r="D620" s="55">
        <v>19</v>
      </c>
      <c r="E620" s="42">
        <v>61.5182</v>
      </c>
      <c r="F620" s="55" t="str">
        <f>IF(AND(RTO__3[[#This Row],[Month]]&gt;5,RTO__3[[#This Row],[Month]]&lt;10,RTO__3[[#This Row],[Day of Week]]&lt;=5,RTO__3[[#This Row],[Hour]]&gt;=15,RTO__3[[#This Row],[Hour]]&lt;=18),"ON","OFF")</f>
        <v>OFF</v>
      </c>
      <c r="G620" s="29"/>
      <c r="H620"/>
      <c r="I620"/>
    </row>
    <row r="621" spans="1:9" x14ac:dyDescent="0.25">
      <c r="A621" s="34">
        <v>45493</v>
      </c>
      <c r="B621" s="52">
        <v>7</v>
      </c>
      <c r="C621" s="52">
        <v>6</v>
      </c>
      <c r="D621" s="55">
        <v>20</v>
      </c>
      <c r="E621" s="42">
        <v>116.7247</v>
      </c>
      <c r="F621" s="55" t="str">
        <f>IF(AND(RTO__3[[#This Row],[Month]]&gt;5,RTO__3[[#This Row],[Month]]&lt;10,RTO__3[[#This Row],[Day of Week]]&lt;=5,RTO__3[[#This Row],[Hour]]&gt;=15,RTO__3[[#This Row],[Hour]]&lt;=18),"ON","OFF")</f>
        <v>OFF</v>
      </c>
      <c r="G621" s="29"/>
      <c r="H621"/>
      <c r="I621"/>
    </row>
    <row r="622" spans="1:9" x14ac:dyDescent="0.25">
      <c r="A622" s="34">
        <v>45493</v>
      </c>
      <c r="B622" s="52">
        <v>7</v>
      </c>
      <c r="C622" s="52">
        <v>6</v>
      </c>
      <c r="D622" s="55">
        <v>21</v>
      </c>
      <c r="E622" s="42">
        <v>66.538899999999998</v>
      </c>
      <c r="F622" s="55" t="str">
        <f>IF(AND(RTO__3[[#This Row],[Month]]&gt;5,RTO__3[[#This Row],[Month]]&lt;10,RTO__3[[#This Row],[Day of Week]]&lt;=5,RTO__3[[#This Row],[Hour]]&gt;=15,RTO__3[[#This Row],[Hour]]&lt;=18),"ON","OFF")</f>
        <v>OFF</v>
      </c>
      <c r="G622" s="29"/>
      <c r="H622"/>
      <c r="I622"/>
    </row>
    <row r="623" spans="1:9" x14ac:dyDescent="0.25">
      <c r="A623" s="34">
        <v>45493</v>
      </c>
      <c r="B623" s="52">
        <v>7</v>
      </c>
      <c r="C623" s="52">
        <v>6</v>
      </c>
      <c r="D623" s="55">
        <v>22</v>
      </c>
      <c r="E623" s="42">
        <v>53.461799999999997</v>
      </c>
      <c r="F623" s="55" t="str">
        <f>IF(AND(RTO__3[[#This Row],[Month]]&gt;5,RTO__3[[#This Row],[Month]]&lt;10,RTO__3[[#This Row],[Day of Week]]&lt;=5,RTO__3[[#This Row],[Hour]]&gt;=15,RTO__3[[#This Row],[Hour]]&lt;=18),"ON","OFF")</f>
        <v>OFF</v>
      </c>
      <c r="G623" s="29"/>
      <c r="H623"/>
      <c r="I623"/>
    </row>
    <row r="624" spans="1:9" x14ac:dyDescent="0.25">
      <c r="A624" s="34">
        <v>45493</v>
      </c>
      <c r="B624" s="52">
        <v>7</v>
      </c>
      <c r="C624" s="52">
        <v>6</v>
      </c>
      <c r="D624" s="55">
        <v>23</v>
      </c>
      <c r="E624" s="42">
        <v>47.328299999999999</v>
      </c>
      <c r="F624" s="55" t="str">
        <f>IF(AND(RTO__3[[#This Row],[Month]]&gt;5,RTO__3[[#This Row],[Month]]&lt;10,RTO__3[[#This Row],[Day of Week]]&lt;=5,RTO__3[[#This Row],[Hour]]&gt;=15,RTO__3[[#This Row],[Hour]]&lt;=18),"ON","OFF")</f>
        <v>OFF</v>
      </c>
      <c r="G624" s="29"/>
      <c r="H624"/>
      <c r="I624"/>
    </row>
    <row r="625" spans="1:9" x14ac:dyDescent="0.25">
      <c r="A625" s="34">
        <v>45493</v>
      </c>
      <c r="B625" s="52">
        <v>7</v>
      </c>
      <c r="C625" s="52">
        <v>6</v>
      </c>
      <c r="D625" s="55">
        <v>24</v>
      </c>
      <c r="E625" s="42">
        <v>23.8124</v>
      </c>
      <c r="F625" s="55" t="str">
        <f>IF(AND(RTO__3[[#This Row],[Month]]&gt;5,RTO__3[[#This Row],[Month]]&lt;10,RTO__3[[#This Row],[Day of Week]]&lt;=5,RTO__3[[#This Row],[Hour]]&gt;=15,RTO__3[[#This Row],[Hour]]&lt;=18),"ON","OFF")</f>
        <v>OFF</v>
      </c>
      <c r="G625" s="29"/>
      <c r="H625"/>
      <c r="I625"/>
    </row>
    <row r="626" spans="1:9" x14ac:dyDescent="0.25">
      <c r="A626" s="34">
        <v>45494</v>
      </c>
      <c r="B626" s="52">
        <v>7</v>
      </c>
      <c r="C626" s="52">
        <v>7</v>
      </c>
      <c r="D626" s="55">
        <v>1</v>
      </c>
      <c r="E626" s="42">
        <v>18.553899999999999</v>
      </c>
      <c r="F626" s="55" t="str">
        <f>IF(AND(RTO__3[[#This Row],[Month]]&gt;5,RTO__3[[#This Row],[Month]]&lt;10,RTO__3[[#This Row],[Day of Week]]&lt;=5,RTO__3[[#This Row],[Hour]]&gt;=15,RTO__3[[#This Row],[Hour]]&lt;=18),"ON","OFF")</f>
        <v>OFF</v>
      </c>
      <c r="G626" s="29"/>
      <c r="H626"/>
      <c r="I626"/>
    </row>
    <row r="627" spans="1:9" x14ac:dyDescent="0.25">
      <c r="A627" s="34">
        <v>45494</v>
      </c>
      <c r="B627" s="52">
        <v>7</v>
      </c>
      <c r="C627" s="52">
        <v>7</v>
      </c>
      <c r="D627" s="55">
        <v>2</v>
      </c>
      <c r="E627" s="42">
        <v>16.221</v>
      </c>
      <c r="F627" s="55" t="str">
        <f>IF(AND(RTO__3[[#This Row],[Month]]&gt;5,RTO__3[[#This Row],[Month]]&lt;10,RTO__3[[#This Row],[Day of Week]]&lt;=5,RTO__3[[#This Row],[Hour]]&gt;=15,RTO__3[[#This Row],[Hour]]&lt;=18),"ON","OFF")</f>
        <v>OFF</v>
      </c>
      <c r="G627" s="29"/>
      <c r="H627"/>
      <c r="I627"/>
    </row>
    <row r="628" spans="1:9" x14ac:dyDescent="0.25">
      <c r="A628" s="34">
        <v>45494</v>
      </c>
      <c r="B628" s="52">
        <v>7</v>
      </c>
      <c r="C628" s="52">
        <v>7</v>
      </c>
      <c r="D628" s="55">
        <v>3</v>
      </c>
      <c r="E628" s="42">
        <v>28.7532</v>
      </c>
      <c r="F628" s="55" t="str">
        <f>IF(AND(RTO__3[[#This Row],[Month]]&gt;5,RTO__3[[#This Row],[Month]]&lt;10,RTO__3[[#This Row],[Day of Week]]&lt;=5,RTO__3[[#This Row],[Hour]]&gt;=15,RTO__3[[#This Row],[Hour]]&lt;=18),"ON","OFF")</f>
        <v>OFF</v>
      </c>
      <c r="G628" s="29"/>
      <c r="H628"/>
      <c r="I628"/>
    </row>
    <row r="629" spans="1:9" x14ac:dyDescent="0.25">
      <c r="A629" s="34">
        <v>45494</v>
      </c>
      <c r="B629" s="52">
        <v>7</v>
      </c>
      <c r="C629" s="52">
        <v>7</v>
      </c>
      <c r="D629" s="55">
        <v>4</v>
      </c>
      <c r="E629" s="42">
        <v>12.437900000000001</v>
      </c>
      <c r="F629" s="55" t="str">
        <f>IF(AND(RTO__3[[#This Row],[Month]]&gt;5,RTO__3[[#This Row],[Month]]&lt;10,RTO__3[[#This Row],[Day of Week]]&lt;=5,RTO__3[[#This Row],[Hour]]&gt;=15,RTO__3[[#This Row],[Hour]]&lt;=18),"ON","OFF")</f>
        <v>OFF</v>
      </c>
      <c r="G629" s="29"/>
      <c r="H629"/>
      <c r="I629"/>
    </row>
    <row r="630" spans="1:9" x14ac:dyDescent="0.25">
      <c r="A630" s="34">
        <v>45494</v>
      </c>
      <c r="B630" s="52">
        <v>7</v>
      </c>
      <c r="C630" s="52">
        <v>7</v>
      </c>
      <c r="D630" s="55">
        <v>5</v>
      </c>
      <c r="E630" s="42">
        <v>12.422599999999999</v>
      </c>
      <c r="F630" s="55" t="str">
        <f>IF(AND(RTO__3[[#This Row],[Month]]&gt;5,RTO__3[[#This Row],[Month]]&lt;10,RTO__3[[#This Row],[Day of Week]]&lt;=5,RTO__3[[#This Row],[Hour]]&gt;=15,RTO__3[[#This Row],[Hour]]&lt;=18),"ON","OFF")</f>
        <v>OFF</v>
      </c>
      <c r="G630" s="29"/>
      <c r="H630"/>
      <c r="I630"/>
    </row>
    <row r="631" spans="1:9" x14ac:dyDescent="0.25">
      <c r="A631" s="34">
        <v>45494</v>
      </c>
      <c r="B631" s="52">
        <v>7</v>
      </c>
      <c r="C631" s="52">
        <v>7</v>
      </c>
      <c r="D631" s="55">
        <v>6</v>
      </c>
      <c r="E631" s="42">
        <v>19.281500000000001</v>
      </c>
      <c r="F631" s="55" t="str">
        <f>IF(AND(RTO__3[[#This Row],[Month]]&gt;5,RTO__3[[#This Row],[Month]]&lt;10,RTO__3[[#This Row],[Day of Week]]&lt;=5,RTO__3[[#This Row],[Hour]]&gt;=15,RTO__3[[#This Row],[Hour]]&lt;=18),"ON","OFF")</f>
        <v>OFF</v>
      </c>
      <c r="G631" s="29"/>
      <c r="H631"/>
      <c r="I631"/>
    </row>
    <row r="632" spans="1:9" x14ac:dyDescent="0.25">
      <c r="A632" s="34">
        <v>45494</v>
      </c>
      <c r="B632" s="52">
        <v>7</v>
      </c>
      <c r="C632" s="52">
        <v>7</v>
      </c>
      <c r="D632" s="55">
        <v>7</v>
      </c>
      <c r="E632" s="42">
        <v>11.5595</v>
      </c>
      <c r="F632" s="55" t="str">
        <f>IF(AND(RTO__3[[#This Row],[Month]]&gt;5,RTO__3[[#This Row],[Month]]&lt;10,RTO__3[[#This Row],[Day of Week]]&lt;=5,RTO__3[[#This Row],[Hour]]&gt;=15,RTO__3[[#This Row],[Hour]]&lt;=18),"ON","OFF")</f>
        <v>OFF</v>
      </c>
      <c r="G632" s="29"/>
      <c r="H632"/>
      <c r="I632"/>
    </row>
    <row r="633" spans="1:9" x14ac:dyDescent="0.25">
      <c r="A633" s="34">
        <v>45494</v>
      </c>
      <c r="B633" s="52">
        <v>7</v>
      </c>
      <c r="C633" s="52">
        <v>7</v>
      </c>
      <c r="D633" s="55">
        <v>8</v>
      </c>
      <c r="E633" s="42">
        <v>12.5504</v>
      </c>
      <c r="F633" s="55" t="str">
        <f>IF(AND(RTO__3[[#This Row],[Month]]&gt;5,RTO__3[[#This Row],[Month]]&lt;10,RTO__3[[#This Row],[Day of Week]]&lt;=5,RTO__3[[#This Row],[Hour]]&gt;=15,RTO__3[[#This Row],[Hour]]&lt;=18),"ON","OFF")</f>
        <v>OFF</v>
      </c>
      <c r="G633" s="29"/>
      <c r="H633"/>
      <c r="I633"/>
    </row>
    <row r="634" spans="1:9" x14ac:dyDescent="0.25">
      <c r="A634" s="34">
        <v>45494</v>
      </c>
      <c r="B634" s="52">
        <v>7</v>
      </c>
      <c r="C634" s="52">
        <v>7</v>
      </c>
      <c r="D634" s="55">
        <v>9</v>
      </c>
      <c r="E634" s="42">
        <v>10.489599999999999</v>
      </c>
      <c r="F634" s="55" t="str">
        <f>IF(AND(RTO__3[[#This Row],[Month]]&gt;5,RTO__3[[#This Row],[Month]]&lt;10,RTO__3[[#This Row],[Day of Week]]&lt;=5,RTO__3[[#This Row],[Hour]]&gt;=15,RTO__3[[#This Row],[Hour]]&lt;=18),"ON","OFF")</f>
        <v>OFF</v>
      </c>
      <c r="G634" s="29"/>
      <c r="H634"/>
      <c r="I634"/>
    </row>
    <row r="635" spans="1:9" x14ac:dyDescent="0.25">
      <c r="A635" s="34">
        <v>45494</v>
      </c>
      <c r="B635" s="52">
        <v>7</v>
      </c>
      <c r="C635" s="52">
        <v>7</v>
      </c>
      <c r="D635" s="55">
        <v>10</v>
      </c>
      <c r="E635" s="42">
        <v>12.462</v>
      </c>
      <c r="F635" s="55" t="str">
        <f>IF(AND(RTO__3[[#This Row],[Month]]&gt;5,RTO__3[[#This Row],[Month]]&lt;10,RTO__3[[#This Row],[Day of Week]]&lt;=5,RTO__3[[#This Row],[Hour]]&gt;=15,RTO__3[[#This Row],[Hour]]&lt;=18),"ON","OFF")</f>
        <v>OFF</v>
      </c>
      <c r="G635" s="29"/>
      <c r="H635"/>
      <c r="I635"/>
    </row>
    <row r="636" spans="1:9" x14ac:dyDescent="0.25">
      <c r="A636" s="34">
        <v>45494</v>
      </c>
      <c r="B636" s="52">
        <v>7</v>
      </c>
      <c r="C636" s="52">
        <v>7</v>
      </c>
      <c r="D636" s="55">
        <v>11</v>
      </c>
      <c r="E636" s="42">
        <v>15.317</v>
      </c>
      <c r="F636" s="55" t="str">
        <f>IF(AND(RTO__3[[#This Row],[Month]]&gt;5,RTO__3[[#This Row],[Month]]&lt;10,RTO__3[[#This Row],[Day of Week]]&lt;=5,RTO__3[[#This Row],[Hour]]&gt;=15,RTO__3[[#This Row],[Hour]]&lt;=18),"ON","OFF")</f>
        <v>OFF</v>
      </c>
      <c r="G636" s="29"/>
      <c r="H636"/>
      <c r="I636"/>
    </row>
    <row r="637" spans="1:9" x14ac:dyDescent="0.25">
      <c r="A637" s="34">
        <v>45494</v>
      </c>
      <c r="B637" s="52">
        <v>7</v>
      </c>
      <c r="C637" s="52">
        <v>7</v>
      </c>
      <c r="D637" s="55">
        <v>12</v>
      </c>
      <c r="E637" s="42">
        <v>17.296700000000001</v>
      </c>
      <c r="F637" s="55" t="str">
        <f>IF(AND(RTO__3[[#This Row],[Month]]&gt;5,RTO__3[[#This Row],[Month]]&lt;10,RTO__3[[#This Row],[Day of Week]]&lt;=5,RTO__3[[#This Row],[Hour]]&gt;=15,RTO__3[[#This Row],[Hour]]&lt;=18),"ON","OFF")</f>
        <v>OFF</v>
      </c>
      <c r="G637" s="29"/>
      <c r="H637"/>
      <c r="I637"/>
    </row>
    <row r="638" spans="1:9" x14ac:dyDescent="0.25">
      <c r="A638" s="34">
        <v>45494</v>
      </c>
      <c r="B638" s="52">
        <v>7</v>
      </c>
      <c r="C638" s="52">
        <v>7</v>
      </c>
      <c r="D638" s="55">
        <v>13</v>
      </c>
      <c r="E638" s="42">
        <v>16.917999999999999</v>
      </c>
      <c r="F638" s="55" t="str">
        <f>IF(AND(RTO__3[[#This Row],[Month]]&gt;5,RTO__3[[#This Row],[Month]]&lt;10,RTO__3[[#This Row],[Day of Week]]&lt;=5,RTO__3[[#This Row],[Hour]]&gt;=15,RTO__3[[#This Row],[Hour]]&lt;=18),"ON","OFF")</f>
        <v>OFF</v>
      </c>
      <c r="G638" s="29"/>
      <c r="H638"/>
      <c r="I638"/>
    </row>
    <row r="639" spans="1:9" x14ac:dyDescent="0.25">
      <c r="A639" s="34">
        <v>45494</v>
      </c>
      <c r="B639" s="52">
        <v>7</v>
      </c>
      <c r="C639" s="52">
        <v>7</v>
      </c>
      <c r="D639" s="55">
        <v>14</v>
      </c>
      <c r="E639" s="42">
        <v>36.292700000000004</v>
      </c>
      <c r="F639" s="55" t="str">
        <f>IF(AND(RTO__3[[#This Row],[Month]]&gt;5,RTO__3[[#This Row],[Month]]&lt;10,RTO__3[[#This Row],[Day of Week]]&lt;=5,RTO__3[[#This Row],[Hour]]&gt;=15,RTO__3[[#This Row],[Hour]]&lt;=18),"ON","OFF")</f>
        <v>OFF</v>
      </c>
      <c r="G639" s="29"/>
      <c r="H639"/>
      <c r="I639"/>
    </row>
    <row r="640" spans="1:9" x14ac:dyDescent="0.25">
      <c r="A640" s="34">
        <v>45494</v>
      </c>
      <c r="B640" s="52">
        <v>7</v>
      </c>
      <c r="C640" s="52">
        <v>7</v>
      </c>
      <c r="D640" s="55">
        <v>15</v>
      </c>
      <c r="E640" s="42">
        <v>34.217100000000002</v>
      </c>
      <c r="F640" s="55" t="str">
        <f>IF(AND(RTO__3[[#This Row],[Month]]&gt;5,RTO__3[[#This Row],[Month]]&lt;10,RTO__3[[#This Row],[Day of Week]]&lt;=5,RTO__3[[#This Row],[Hour]]&gt;=15,RTO__3[[#This Row],[Hour]]&lt;=18),"ON","OFF")</f>
        <v>OFF</v>
      </c>
      <c r="G640" s="29"/>
      <c r="H640"/>
      <c r="I640"/>
    </row>
    <row r="641" spans="1:9" x14ac:dyDescent="0.25">
      <c r="A641" s="34">
        <v>45494</v>
      </c>
      <c r="B641" s="52">
        <v>7</v>
      </c>
      <c r="C641" s="52">
        <v>7</v>
      </c>
      <c r="D641" s="55">
        <v>16</v>
      </c>
      <c r="E641" s="42">
        <v>34.051000000000002</v>
      </c>
      <c r="F641" s="55" t="str">
        <f>IF(AND(RTO__3[[#This Row],[Month]]&gt;5,RTO__3[[#This Row],[Month]]&lt;10,RTO__3[[#This Row],[Day of Week]]&lt;=5,RTO__3[[#This Row],[Hour]]&gt;=15,RTO__3[[#This Row],[Hour]]&lt;=18),"ON","OFF")</f>
        <v>OFF</v>
      </c>
      <c r="G641" s="29"/>
      <c r="H641"/>
      <c r="I641"/>
    </row>
    <row r="642" spans="1:9" x14ac:dyDescent="0.25">
      <c r="A642" s="34">
        <v>45494</v>
      </c>
      <c r="B642" s="52">
        <v>7</v>
      </c>
      <c r="C642" s="52">
        <v>7</v>
      </c>
      <c r="D642" s="55">
        <v>17</v>
      </c>
      <c r="E642" s="42">
        <v>33.921900000000001</v>
      </c>
      <c r="F642" s="55" t="str">
        <f>IF(AND(RTO__3[[#This Row],[Month]]&gt;5,RTO__3[[#This Row],[Month]]&lt;10,RTO__3[[#This Row],[Day of Week]]&lt;=5,RTO__3[[#This Row],[Hour]]&gt;=15,RTO__3[[#This Row],[Hour]]&lt;=18),"ON","OFF")</f>
        <v>OFF</v>
      </c>
      <c r="G642" s="29"/>
      <c r="H642"/>
      <c r="I642"/>
    </row>
    <row r="643" spans="1:9" x14ac:dyDescent="0.25">
      <c r="A643" s="34">
        <v>45494</v>
      </c>
      <c r="B643" s="52">
        <v>7</v>
      </c>
      <c r="C643" s="52">
        <v>7</v>
      </c>
      <c r="D643" s="55">
        <v>18</v>
      </c>
      <c r="E643" s="42">
        <v>34.7517</v>
      </c>
      <c r="F643" s="55" t="str">
        <f>IF(AND(RTO__3[[#This Row],[Month]]&gt;5,RTO__3[[#This Row],[Month]]&lt;10,RTO__3[[#This Row],[Day of Week]]&lt;=5,RTO__3[[#This Row],[Hour]]&gt;=15,RTO__3[[#This Row],[Hour]]&lt;=18),"ON","OFF")</f>
        <v>OFF</v>
      </c>
      <c r="G643" s="29"/>
      <c r="H643"/>
      <c r="I643"/>
    </row>
    <row r="644" spans="1:9" x14ac:dyDescent="0.25">
      <c r="A644" s="34">
        <v>45494</v>
      </c>
      <c r="B644" s="52">
        <v>7</v>
      </c>
      <c r="C644" s="52">
        <v>7</v>
      </c>
      <c r="D644" s="55">
        <v>19</v>
      </c>
      <c r="E644" s="42">
        <v>41.065899999999999</v>
      </c>
      <c r="F644" s="55" t="str">
        <f>IF(AND(RTO__3[[#This Row],[Month]]&gt;5,RTO__3[[#This Row],[Month]]&lt;10,RTO__3[[#This Row],[Day of Week]]&lt;=5,RTO__3[[#This Row],[Hour]]&gt;=15,RTO__3[[#This Row],[Hour]]&lt;=18),"ON","OFF")</f>
        <v>OFF</v>
      </c>
      <c r="G644" s="29"/>
      <c r="H644"/>
      <c r="I644"/>
    </row>
    <row r="645" spans="1:9" x14ac:dyDescent="0.25">
      <c r="A645" s="34">
        <v>45494</v>
      </c>
      <c r="B645" s="52">
        <v>7</v>
      </c>
      <c r="C645" s="52">
        <v>7</v>
      </c>
      <c r="D645" s="55">
        <v>20</v>
      </c>
      <c r="E645" s="42">
        <v>42.318199999999997</v>
      </c>
      <c r="F645" s="55" t="str">
        <f>IF(AND(RTO__3[[#This Row],[Month]]&gt;5,RTO__3[[#This Row],[Month]]&lt;10,RTO__3[[#This Row],[Day of Week]]&lt;=5,RTO__3[[#This Row],[Hour]]&gt;=15,RTO__3[[#This Row],[Hour]]&lt;=18),"ON","OFF")</f>
        <v>OFF</v>
      </c>
      <c r="G645" s="29"/>
      <c r="H645"/>
      <c r="I645"/>
    </row>
    <row r="646" spans="1:9" x14ac:dyDescent="0.25">
      <c r="A646" s="34">
        <v>45494</v>
      </c>
      <c r="B646" s="52">
        <v>7</v>
      </c>
      <c r="C646" s="52">
        <v>7</v>
      </c>
      <c r="D646" s="55">
        <v>21</v>
      </c>
      <c r="E646" s="42">
        <v>37.303199999999997</v>
      </c>
      <c r="F646" s="55" t="str">
        <f>IF(AND(RTO__3[[#This Row],[Month]]&gt;5,RTO__3[[#This Row],[Month]]&lt;10,RTO__3[[#This Row],[Day of Week]]&lt;=5,RTO__3[[#This Row],[Hour]]&gt;=15,RTO__3[[#This Row],[Hour]]&lt;=18),"ON","OFF")</f>
        <v>OFF</v>
      </c>
      <c r="G646" s="29"/>
      <c r="H646"/>
      <c r="I646"/>
    </row>
    <row r="647" spans="1:9" x14ac:dyDescent="0.25">
      <c r="A647" s="34">
        <v>45494</v>
      </c>
      <c r="B647" s="52">
        <v>7</v>
      </c>
      <c r="C647" s="52">
        <v>7</v>
      </c>
      <c r="D647" s="55">
        <v>22</v>
      </c>
      <c r="E647" s="42">
        <v>17.100300000000001</v>
      </c>
      <c r="F647" s="55" t="str">
        <f>IF(AND(RTO__3[[#This Row],[Month]]&gt;5,RTO__3[[#This Row],[Month]]&lt;10,RTO__3[[#This Row],[Day of Week]]&lt;=5,RTO__3[[#This Row],[Hour]]&gt;=15,RTO__3[[#This Row],[Hour]]&lt;=18),"ON","OFF")</f>
        <v>OFF</v>
      </c>
      <c r="G647" s="29"/>
      <c r="H647"/>
      <c r="I647"/>
    </row>
    <row r="648" spans="1:9" x14ac:dyDescent="0.25">
      <c r="A648" s="34">
        <v>45494</v>
      </c>
      <c r="B648" s="52">
        <v>7</v>
      </c>
      <c r="C648" s="52">
        <v>7</v>
      </c>
      <c r="D648" s="55">
        <v>23</v>
      </c>
      <c r="E648" s="42">
        <v>38.805599999999998</v>
      </c>
      <c r="F648" s="55" t="str">
        <f>IF(AND(RTO__3[[#This Row],[Month]]&gt;5,RTO__3[[#This Row],[Month]]&lt;10,RTO__3[[#This Row],[Day of Week]]&lt;=5,RTO__3[[#This Row],[Hour]]&gt;=15,RTO__3[[#This Row],[Hour]]&lt;=18),"ON","OFF")</f>
        <v>OFF</v>
      </c>
      <c r="G648" s="29"/>
      <c r="H648"/>
      <c r="I648"/>
    </row>
    <row r="649" spans="1:9" x14ac:dyDescent="0.25">
      <c r="A649" s="34">
        <v>45494</v>
      </c>
      <c r="B649" s="52">
        <v>7</v>
      </c>
      <c r="C649" s="52">
        <v>7</v>
      </c>
      <c r="D649" s="55">
        <v>24</v>
      </c>
      <c r="E649" s="42">
        <v>28.8704</v>
      </c>
      <c r="F649" s="55" t="str">
        <f>IF(AND(RTO__3[[#This Row],[Month]]&gt;5,RTO__3[[#This Row],[Month]]&lt;10,RTO__3[[#This Row],[Day of Week]]&lt;=5,RTO__3[[#This Row],[Hour]]&gt;=15,RTO__3[[#This Row],[Hour]]&lt;=18),"ON","OFF")</f>
        <v>OFF</v>
      </c>
      <c r="G649" s="29"/>
      <c r="H649"/>
      <c r="I649"/>
    </row>
    <row r="650" spans="1:9" x14ac:dyDescent="0.25">
      <c r="A650" s="34">
        <v>45495</v>
      </c>
      <c r="B650" s="52">
        <v>7</v>
      </c>
      <c r="C650" s="52">
        <v>1</v>
      </c>
      <c r="D650" s="55">
        <v>1</v>
      </c>
      <c r="E650" s="42">
        <v>30.2729</v>
      </c>
      <c r="F650" s="55" t="str">
        <f>IF(AND(RTO__3[[#This Row],[Month]]&gt;5,RTO__3[[#This Row],[Month]]&lt;10,RTO__3[[#This Row],[Day of Week]]&lt;=5,RTO__3[[#This Row],[Hour]]&gt;=15,RTO__3[[#This Row],[Hour]]&lt;=18),"ON","OFF")</f>
        <v>OFF</v>
      </c>
      <c r="G650" s="29"/>
      <c r="H650"/>
      <c r="I650"/>
    </row>
    <row r="651" spans="1:9" x14ac:dyDescent="0.25">
      <c r="A651" s="34">
        <v>45495</v>
      </c>
      <c r="B651" s="52">
        <v>7</v>
      </c>
      <c r="C651" s="52">
        <v>1</v>
      </c>
      <c r="D651" s="55">
        <v>2</v>
      </c>
      <c r="E651" s="42">
        <v>30.984300000000001</v>
      </c>
      <c r="F651" s="55" t="str">
        <f>IF(AND(RTO__3[[#This Row],[Month]]&gt;5,RTO__3[[#This Row],[Month]]&lt;10,RTO__3[[#This Row],[Day of Week]]&lt;=5,RTO__3[[#This Row],[Hour]]&gt;=15,RTO__3[[#This Row],[Hour]]&lt;=18),"ON","OFF")</f>
        <v>OFF</v>
      </c>
      <c r="G651" s="29"/>
      <c r="H651"/>
      <c r="I651"/>
    </row>
    <row r="652" spans="1:9" x14ac:dyDescent="0.25">
      <c r="A652" s="34">
        <v>45495</v>
      </c>
      <c r="B652" s="52">
        <v>7</v>
      </c>
      <c r="C652" s="52">
        <v>1</v>
      </c>
      <c r="D652" s="55">
        <v>3</v>
      </c>
      <c r="E652" s="42">
        <v>16.436399999999999</v>
      </c>
      <c r="F652" s="55" t="str">
        <f>IF(AND(RTO__3[[#This Row],[Month]]&gt;5,RTO__3[[#This Row],[Month]]&lt;10,RTO__3[[#This Row],[Day of Week]]&lt;=5,RTO__3[[#This Row],[Hour]]&gt;=15,RTO__3[[#This Row],[Hour]]&lt;=18),"ON","OFF")</f>
        <v>OFF</v>
      </c>
      <c r="G652" s="29"/>
      <c r="H652"/>
      <c r="I652"/>
    </row>
    <row r="653" spans="1:9" x14ac:dyDescent="0.25">
      <c r="A653" s="34">
        <v>45495</v>
      </c>
      <c r="B653" s="52">
        <v>7</v>
      </c>
      <c r="C653" s="52">
        <v>1</v>
      </c>
      <c r="D653" s="55">
        <v>4</v>
      </c>
      <c r="E653" s="42">
        <v>25.831499999999998</v>
      </c>
      <c r="F653" s="55" t="str">
        <f>IF(AND(RTO__3[[#This Row],[Month]]&gt;5,RTO__3[[#This Row],[Month]]&lt;10,RTO__3[[#This Row],[Day of Week]]&lt;=5,RTO__3[[#This Row],[Hour]]&gt;=15,RTO__3[[#This Row],[Hour]]&lt;=18),"ON","OFF")</f>
        <v>OFF</v>
      </c>
      <c r="G653" s="29"/>
      <c r="H653"/>
      <c r="I653"/>
    </row>
    <row r="654" spans="1:9" x14ac:dyDescent="0.25">
      <c r="A654" s="34">
        <v>45495</v>
      </c>
      <c r="B654" s="52">
        <v>7</v>
      </c>
      <c r="C654" s="52">
        <v>1</v>
      </c>
      <c r="D654" s="55">
        <v>5</v>
      </c>
      <c r="E654" s="42">
        <v>23.636700000000001</v>
      </c>
      <c r="F654" s="55" t="str">
        <f>IF(AND(RTO__3[[#This Row],[Month]]&gt;5,RTO__3[[#This Row],[Month]]&lt;10,RTO__3[[#This Row],[Day of Week]]&lt;=5,RTO__3[[#This Row],[Hour]]&gt;=15,RTO__3[[#This Row],[Hour]]&lt;=18),"ON","OFF")</f>
        <v>OFF</v>
      </c>
      <c r="G654" s="29"/>
      <c r="H654"/>
      <c r="I654"/>
    </row>
    <row r="655" spans="1:9" x14ac:dyDescent="0.25">
      <c r="A655" s="34">
        <v>45495</v>
      </c>
      <c r="B655" s="52">
        <v>7</v>
      </c>
      <c r="C655" s="52">
        <v>1</v>
      </c>
      <c r="D655" s="55">
        <v>6</v>
      </c>
      <c r="E655" s="42">
        <v>17.607800000000001</v>
      </c>
      <c r="F655" s="55" t="str">
        <f>IF(AND(RTO__3[[#This Row],[Month]]&gt;5,RTO__3[[#This Row],[Month]]&lt;10,RTO__3[[#This Row],[Day of Week]]&lt;=5,RTO__3[[#This Row],[Hour]]&gt;=15,RTO__3[[#This Row],[Hour]]&lt;=18),"ON","OFF")</f>
        <v>OFF</v>
      </c>
      <c r="G655" s="29"/>
      <c r="H655"/>
      <c r="I655"/>
    </row>
    <row r="656" spans="1:9" x14ac:dyDescent="0.25">
      <c r="A656" s="34">
        <v>45495</v>
      </c>
      <c r="B656" s="52">
        <v>7</v>
      </c>
      <c r="C656" s="52">
        <v>1</v>
      </c>
      <c r="D656" s="55">
        <v>7</v>
      </c>
      <c r="E656" s="42">
        <v>11.0106</v>
      </c>
      <c r="F656" s="55" t="str">
        <f>IF(AND(RTO__3[[#This Row],[Month]]&gt;5,RTO__3[[#This Row],[Month]]&lt;10,RTO__3[[#This Row],[Day of Week]]&lt;=5,RTO__3[[#This Row],[Hour]]&gt;=15,RTO__3[[#This Row],[Hour]]&lt;=18),"ON","OFF")</f>
        <v>OFF</v>
      </c>
      <c r="G656" s="29"/>
      <c r="H656"/>
      <c r="I656"/>
    </row>
    <row r="657" spans="1:9" x14ac:dyDescent="0.25">
      <c r="A657" s="34">
        <v>45495</v>
      </c>
      <c r="B657" s="52">
        <v>7</v>
      </c>
      <c r="C657" s="52">
        <v>1</v>
      </c>
      <c r="D657" s="55">
        <v>8</v>
      </c>
      <c r="E657" s="42">
        <v>22.036200000000001</v>
      </c>
      <c r="F657" s="55" t="str">
        <f>IF(AND(RTO__3[[#This Row],[Month]]&gt;5,RTO__3[[#This Row],[Month]]&lt;10,RTO__3[[#This Row],[Day of Week]]&lt;=5,RTO__3[[#This Row],[Hour]]&gt;=15,RTO__3[[#This Row],[Hour]]&lt;=18),"ON","OFF")</f>
        <v>OFF</v>
      </c>
      <c r="G657" s="29"/>
      <c r="H657"/>
      <c r="I657"/>
    </row>
    <row r="658" spans="1:9" x14ac:dyDescent="0.25">
      <c r="A658" s="34">
        <v>45495</v>
      </c>
      <c r="B658" s="52">
        <v>7</v>
      </c>
      <c r="C658" s="52">
        <v>1</v>
      </c>
      <c r="D658" s="55">
        <v>9</v>
      </c>
      <c r="E658" s="42">
        <v>19.6403</v>
      </c>
      <c r="F658" s="55" t="str">
        <f>IF(AND(RTO__3[[#This Row],[Month]]&gt;5,RTO__3[[#This Row],[Month]]&lt;10,RTO__3[[#This Row],[Day of Week]]&lt;=5,RTO__3[[#This Row],[Hour]]&gt;=15,RTO__3[[#This Row],[Hour]]&lt;=18),"ON","OFF")</f>
        <v>OFF</v>
      </c>
      <c r="G658" s="29"/>
      <c r="H658"/>
      <c r="I658"/>
    </row>
    <row r="659" spans="1:9" x14ac:dyDescent="0.25">
      <c r="A659" s="34">
        <v>45495</v>
      </c>
      <c r="B659" s="52">
        <v>7</v>
      </c>
      <c r="C659" s="52">
        <v>1</v>
      </c>
      <c r="D659" s="55">
        <v>10</v>
      </c>
      <c r="E659" s="42">
        <v>20.817</v>
      </c>
      <c r="F659" s="55" t="str">
        <f>IF(AND(RTO__3[[#This Row],[Month]]&gt;5,RTO__3[[#This Row],[Month]]&lt;10,RTO__3[[#This Row],[Day of Week]]&lt;=5,RTO__3[[#This Row],[Hour]]&gt;=15,RTO__3[[#This Row],[Hour]]&lt;=18),"ON","OFF")</f>
        <v>OFF</v>
      </c>
      <c r="G659" s="29"/>
      <c r="H659"/>
      <c r="I659"/>
    </row>
    <row r="660" spans="1:9" x14ac:dyDescent="0.25">
      <c r="A660" s="34">
        <v>45495</v>
      </c>
      <c r="B660" s="52">
        <v>7</v>
      </c>
      <c r="C660" s="52">
        <v>1</v>
      </c>
      <c r="D660" s="55">
        <v>11</v>
      </c>
      <c r="E660" s="42">
        <v>25.947500000000002</v>
      </c>
      <c r="F660" s="55" t="str">
        <f>IF(AND(RTO__3[[#This Row],[Month]]&gt;5,RTO__3[[#This Row],[Month]]&lt;10,RTO__3[[#This Row],[Day of Week]]&lt;=5,RTO__3[[#This Row],[Hour]]&gt;=15,RTO__3[[#This Row],[Hour]]&lt;=18),"ON","OFF")</f>
        <v>OFF</v>
      </c>
      <c r="G660" s="29"/>
      <c r="H660"/>
      <c r="I660"/>
    </row>
    <row r="661" spans="1:9" x14ac:dyDescent="0.25">
      <c r="A661" s="34">
        <v>45495</v>
      </c>
      <c r="B661" s="52">
        <v>7</v>
      </c>
      <c r="C661" s="52">
        <v>1</v>
      </c>
      <c r="D661" s="55">
        <v>12</v>
      </c>
      <c r="E661" s="42">
        <v>33.023000000000003</v>
      </c>
      <c r="F661" s="55" t="str">
        <f>IF(AND(RTO__3[[#This Row],[Month]]&gt;5,RTO__3[[#This Row],[Month]]&lt;10,RTO__3[[#This Row],[Day of Week]]&lt;=5,RTO__3[[#This Row],[Hour]]&gt;=15,RTO__3[[#This Row],[Hour]]&lt;=18),"ON","OFF")</f>
        <v>OFF</v>
      </c>
      <c r="G661" s="29"/>
      <c r="H661"/>
      <c r="I661"/>
    </row>
    <row r="662" spans="1:9" x14ac:dyDescent="0.25">
      <c r="A662" s="34">
        <v>45495</v>
      </c>
      <c r="B662" s="52">
        <v>7</v>
      </c>
      <c r="C662" s="52">
        <v>1</v>
      </c>
      <c r="D662" s="55">
        <v>13</v>
      </c>
      <c r="E662" s="42">
        <v>34.691800000000001</v>
      </c>
      <c r="F662" s="55" t="str">
        <f>IF(AND(RTO__3[[#This Row],[Month]]&gt;5,RTO__3[[#This Row],[Month]]&lt;10,RTO__3[[#This Row],[Day of Week]]&lt;=5,RTO__3[[#This Row],[Hour]]&gt;=15,RTO__3[[#This Row],[Hour]]&lt;=18),"ON","OFF")</f>
        <v>OFF</v>
      </c>
      <c r="G662" s="29"/>
      <c r="H662"/>
      <c r="I662"/>
    </row>
    <row r="663" spans="1:9" x14ac:dyDescent="0.25">
      <c r="A663" s="34">
        <v>45495</v>
      </c>
      <c r="B663" s="52">
        <v>7</v>
      </c>
      <c r="C663" s="52">
        <v>1</v>
      </c>
      <c r="D663" s="55">
        <v>14</v>
      </c>
      <c r="E663" s="42">
        <v>38.164700000000003</v>
      </c>
      <c r="F663" s="55" t="str">
        <f>IF(AND(RTO__3[[#This Row],[Month]]&gt;5,RTO__3[[#This Row],[Month]]&lt;10,RTO__3[[#This Row],[Day of Week]]&lt;=5,RTO__3[[#This Row],[Hour]]&gt;=15,RTO__3[[#This Row],[Hour]]&lt;=18),"ON","OFF")</f>
        <v>OFF</v>
      </c>
      <c r="G663" s="29"/>
      <c r="H663"/>
      <c r="I663"/>
    </row>
    <row r="664" spans="1:9" x14ac:dyDescent="0.25">
      <c r="A664" s="34">
        <v>45495</v>
      </c>
      <c r="B664" s="52">
        <v>7</v>
      </c>
      <c r="C664" s="52">
        <v>1</v>
      </c>
      <c r="D664" s="55">
        <v>15</v>
      </c>
      <c r="E664" s="42">
        <v>46.511400000000002</v>
      </c>
      <c r="F664" s="55" t="str">
        <f>IF(AND(RTO__3[[#This Row],[Month]]&gt;5,RTO__3[[#This Row],[Month]]&lt;10,RTO__3[[#This Row],[Day of Week]]&lt;=5,RTO__3[[#This Row],[Hour]]&gt;=15,RTO__3[[#This Row],[Hour]]&lt;=18),"ON","OFF")</f>
        <v>ON</v>
      </c>
      <c r="G664" s="29"/>
      <c r="H664"/>
      <c r="I664"/>
    </row>
    <row r="665" spans="1:9" x14ac:dyDescent="0.25">
      <c r="A665" s="34">
        <v>45495</v>
      </c>
      <c r="B665" s="52">
        <v>7</v>
      </c>
      <c r="C665" s="52">
        <v>1</v>
      </c>
      <c r="D665" s="55">
        <v>16</v>
      </c>
      <c r="E665" s="42">
        <v>49.430999999999997</v>
      </c>
      <c r="F665" s="55" t="str">
        <f>IF(AND(RTO__3[[#This Row],[Month]]&gt;5,RTO__3[[#This Row],[Month]]&lt;10,RTO__3[[#This Row],[Day of Week]]&lt;=5,RTO__3[[#This Row],[Hour]]&gt;=15,RTO__3[[#This Row],[Hour]]&lt;=18),"ON","OFF")</f>
        <v>ON</v>
      </c>
      <c r="G665" s="29"/>
      <c r="H665"/>
      <c r="I665"/>
    </row>
    <row r="666" spans="1:9" x14ac:dyDescent="0.25">
      <c r="A666" s="34">
        <v>45495</v>
      </c>
      <c r="B666" s="52">
        <v>7</v>
      </c>
      <c r="C666" s="52">
        <v>1</v>
      </c>
      <c r="D666" s="55">
        <v>17</v>
      </c>
      <c r="E666" s="42">
        <v>31.0014</v>
      </c>
      <c r="F666" s="55" t="str">
        <f>IF(AND(RTO__3[[#This Row],[Month]]&gt;5,RTO__3[[#This Row],[Month]]&lt;10,RTO__3[[#This Row],[Day of Week]]&lt;=5,RTO__3[[#This Row],[Hour]]&gt;=15,RTO__3[[#This Row],[Hour]]&lt;=18),"ON","OFF")</f>
        <v>ON</v>
      </c>
      <c r="G666" s="29"/>
      <c r="H666"/>
      <c r="I666"/>
    </row>
    <row r="667" spans="1:9" x14ac:dyDescent="0.25">
      <c r="A667" s="34">
        <v>45495</v>
      </c>
      <c r="B667" s="52">
        <v>7</v>
      </c>
      <c r="C667" s="52">
        <v>1</v>
      </c>
      <c r="D667" s="55">
        <v>18</v>
      </c>
      <c r="E667" s="42">
        <v>61.246000000000002</v>
      </c>
      <c r="F667" s="55" t="str">
        <f>IF(AND(RTO__3[[#This Row],[Month]]&gt;5,RTO__3[[#This Row],[Month]]&lt;10,RTO__3[[#This Row],[Day of Week]]&lt;=5,RTO__3[[#This Row],[Hour]]&gt;=15,RTO__3[[#This Row],[Hour]]&lt;=18),"ON","OFF")</f>
        <v>ON</v>
      </c>
      <c r="G667" s="29"/>
      <c r="H667"/>
      <c r="I667"/>
    </row>
    <row r="668" spans="1:9" x14ac:dyDescent="0.25">
      <c r="A668" s="34">
        <v>45495</v>
      </c>
      <c r="B668" s="52">
        <v>7</v>
      </c>
      <c r="C668" s="52">
        <v>1</v>
      </c>
      <c r="D668" s="55">
        <v>19</v>
      </c>
      <c r="E668" s="42">
        <v>53.073500000000003</v>
      </c>
      <c r="F668" s="55" t="str">
        <f>IF(AND(RTO__3[[#This Row],[Month]]&gt;5,RTO__3[[#This Row],[Month]]&lt;10,RTO__3[[#This Row],[Day of Week]]&lt;=5,RTO__3[[#This Row],[Hour]]&gt;=15,RTO__3[[#This Row],[Hour]]&lt;=18),"ON","OFF")</f>
        <v>OFF</v>
      </c>
      <c r="G668" s="29"/>
      <c r="H668"/>
      <c r="I668"/>
    </row>
    <row r="669" spans="1:9" x14ac:dyDescent="0.25">
      <c r="A669" s="34">
        <v>45495</v>
      </c>
      <c r="B669" s="52">
        <v>7</v>
      </c>
      <c r="C669" s="52">
        <v>1</v>
      </c>
      <c r="D669" s="55">
        <v>20</v>
      </c>
      <c r="E669" s="42">
        <v>81.246700000000004</v>
      </c>
      <c r="F669" s="55" t="str">
        <f>IF(AND(RTO__3[[#This Row],[Month]]&gt;5,RTO__3[[#This Row],[Month]]&lt;10,RTO__3[[#This Row],[Day of Week]]&lt;=5,RTO__3[[#This Row],[Hour]]&gt;=15,RTO__3[[#This Row],[Hour]]&lt;=18),"ON","OFF")</f>
        <v>OFF</v>
      </c>
      <c r="G669" s="29"/>
      <c r="H669"/>
      <c r="I669"/>
    </row>
    <row r="670" spans="1:9" x14ac:dyDescent="0.25">
      <c r="A670" s="34">
        <v>45495</v>
      </c>
      <c r="B670" s="52">
        <v>7</v>
      </c>
      <c r="C670" s="52">
        <v>1</v>
      </c>
      <c r="D670" s="55">
        <v>21</v>
      </c>
      <c r="E670" s="42">
        <v>48.198099999999997</v>
      </c>
      <c r="F670" s="55" t="str">
        <f>IF(AND(RTO__3[[#This Row],[Month]]&gt;5,RTO__3[[#This Row],[Month]]&lt;10,RTO__3[[#This Row],[Day of Week]]&lt;=5,RTO__3[[#This Row],[Hour]]&gt;=15,RTO__3[[#This Row],[Hour]]&lt;=18),"ON","OFF")</f>
        <v>OFF</v>
      </c>
      <c r="G670" s="29"/>
      <c r="H670"/>
      <c r="I670"/>
    </row>
    <row r="671" spans="1:9" x14ac:dyDescent="0.25">
      <c r="A671" s="34">
        <v>45495</v>
      </c>
      <c r="B671" s="52">
        <v>7</v>
      </c>
      <c r="C671" s="52">
        <v>1</v>
      </c>
      <c r="D671" s="55">
        <v>22</v>
      </c>
      <c r="E671" s="42">
        <v>33.764299999999999</v>
      </c>
      <c r="F671" s="55" t="str">
        <f>IF(AND(RTO__3[[#This Row],[Month]]&gt;5,RTO__3[[#This Row],[Month]]&lt;10,RTO__3[[#This Row],[Day of Week]]&lt;=5,RTO__3[[#This Row],[Hour]]&gt;=15,RTO__3[[#This Row],[Hour]]&lt;=18),"ON","OFF")</f>
        <v>OFF</v>
      </c>
      <c r="G671" s="29"/>
      <c r="H671"/>
      <c r="I671"/>
    </row>
    <row r="672" spans="1:9" x14ac:dyDescent="0.25">
      <c r="A672" s="34">
        <v>45495</v>
      </c>
      <c r="B672" s="52">
        <v>7</v>
      </c>
      <c r="C672" s="52">
        <v>1</v>
      </c>
      <c r="D672" s="55">
        <v>23</v>
      </c>
      <c r="E672" s="42">
        <v>17.6524</v>
      </c>
      <c r="F672" s="55" t="str">
        <f>IF(AND(RTO__3[[#This Row],[Month]]&gt;5,RTO__3[[#This Row],[Month]]&lt;10,RTO__3[[#This Row],[Day of Week]]&lt;=5,RTO__3[[#This Row],[Hour]]&gt;=15,RTO__3[[#This Row],[Hour]]&lt;=18),"ON","OFF")</f>
        <v>OFF</v>
      </c>
      <c r="G672" s="29"/>
      <c r="H672"/>
      <c r="I672"/>
    </row>
    <row r="673" spans="1:9" x14ac:dyDescent="0.25">
      <c r="A673" s="34">
        <v>45495</v>
      </c>
      <c r="B673" s="52">
        <v>7</v>
      </c>
      <c r="C673" s="52">
        <v>1</v>
      </c>
      <c r="D673" s="55">
        <v>24</v>
      </c>
      <c r="E673" s="42">
        <v>33.710700000000003</v>
      </c>
      <c r="F673" s="55" t="str">
        <f>IF(AND(RTO__3[[#This Row],[Month]]&gt;5,RTO__3[[#This Row],[Month]]&lt;10,RTO__3[[#This Row],[Day of Week]]&lt;=5,RTO__3[[#This Row],[Hour]]&gt;=15,RTO__3[[#This Row],[Hour]]&lt;=18),"ON","OFF")</f>
        <v>OFF</v>
      </c>
      <c r="G673" s="29"/>
      <c r="H673"/>
      <c r="I673"/>
    </row>
    <row r="674" spans="1:9" x14ac:dyDescent="0.25">
      <c r="A674" s="34">
        <v>45496</v>
      </c>
      <c r="B674" s="52">
        <v>7</v>
      </c>
      <c r="C674" s="52">
        <v>2</v>
      </c>
      <c r="D674" s="55">
        <v>1</v>
      </c>
      <c r="E674" s="42">
        <v>20.307400000000001</v>
      </c>
      <c r="F674" s="55" t="str">
        <f>IF(AND(RTO__3[[#This Row],[Month]]&gt;5,RTO__3[[#This Row],[Month]]&lt;10,RTO__3[[#This Row],[Day of Week]]&lt;=5,RTO__3[[#This Row],[Hour]]&gt;=15,RTO__3[[#This Row],[Hour]]&lt;=18),"ON","OFF")</f>
        <v>OFF</v>
      </c>
      <c r="G674" s="29"/>
      <c r="H674"/>
      <c r="I674"/>
    </row>
    <row r="675" spans="1:9" x14ac:dyDescent="0.25">
      <c r="A675" s="34">
        <v>45496</v>
      </c>
      <c r="B675" s="52">
        <v>7</v>
      </c>
      <c r="C675" s="52">
        <v>2</v>
      </c>
      <c r="D675" s="55">
        <v>2</v>
      </c>
      <c r="E675" s="42">
        <v>8.5338999999999992</v>
      </c>
      <c r="F675" s="55" t="str">
        <f>IF(AND(RTO__3[[#This Row],[Month]]&gt;5,RTO__3[[#This Row],[Month]]&lt;10,RTO__3[[#This Row],[Day of Week]]&lt;=5,RTO__3[[#This Row],[Hour]]&gt;=15,RTO__3[[#This Row],[Hour]]&lt;=18),"ON","OFF")</f>
        <v>OFF</v>
      </c>
      <c r="G675" s="29"/>
      <c r="H675"/>
      <c r="I675"/>
    </row>
    <row r="676" spans="1:9" x14ac:dyDescent="0.25">
      <c r="A676" s="34">
        <v>45496</v>
      </c>
      <c r="B676" s="52">
        <v>7</v>
      </c>
      <c r="C676" s="52">
        <v>2</v>
      </c>
      <c r="D676" s="55">
        <v>3</v>
      </c>
      <c r="E676" s="42">
        <v>8.1598000000000006</v>
      </c>
      <c r="F676" s="55" t="str">
        <f>IF(AND(RTO__3[[#This Row],[Month]]&gt;5,RTO__3[[#This Row],[Month]]&lt;10,RTO__3[[#This Row],[Day of Week]]&lt;=5,RTO__3[[#This Row],[Hour]]&gt;=15,RTO__3[[#This Row],[Hour]]&lt;=18),"ON","OFF")</f>
        <v>OFF</v>
      </c>
      <c r="G676" s="29"/>
      <c r="H676"/>
      <c r="I676"/>
    </row>
    <row r="677" spans="1:9" x14ac:dyDescent="0.25">
      <c r="A677" s="34">
        <v>45496</v>
      </c>
      <c r="B677" s="52">
        <v>7</v>
      </c>
      <c r="C677" s="52">
        <v>2</v>
      </c>
      <c r="D677" s="55">
        <v>4</v>
      </c>
      <c r="E677" s="42">
        <v>8.5412999999999997</v>
      </c>
      <c r="F677" s="55" t="str">
        <f>IF(AND(RTO__3[[#This Row],[Month]]&gt;5,RTO__3[[#This Row],[Month]]&lt;10,RTO__3[[#This Row],[Day of Week]]&lt;=5,RTO__3[[#This Row],[Hour]]&gt;=15,RTO__3[[#This Row],[Hour]]&lt;=18),"ON","OFF")</f>
        <v>OFF</v>
      </c>
      <c r="G677" s="29"/>
      <c r="H677"/>
      <c r="I677"/>
    </row>
    <row r="678" spans="1:9" x14ac:dyDescent="0.25">
      <c r="A678" s="34">
        <v>45496</v>
      </c>
      <c r="B678" s="52">
        <v>7</v>
      </c>
      <c r="C678" s="52">
        <v>2</v>
      </c>
      <c r="D678" s="55">
        <v>5</v>
      </c>
      <c r="E678" s="42">
        <v>8.9047999999999998</v>
      </c>
      <c r="F678" s="55" t="str">
        <f>IF(AND(RTO__3[[#This Row],[Month]]&gt;5,RTO__3[[#This Row],[Month]]&lt;10,RTO__3[[#This Row],[Day of Week]]&lt;=5,RTO__3[[#This Row],[Hour]]&gt;=15,RTO__3[[#This Row],[Hour]]&lt;=18),"ON","OFF")</f>
        <v>OFF</v>
      </c>
      <c r="G678" s="29"/>
      <c r="H678"/>
      <c r="I678"/>
    </row>
    <row r="679" spans="1:9" x14ac:dyDescent="0.25">
      <c r="A679" s="34">
        <v>45496</v>
      </c>
      <c r="B679" s="52">
        <v>7</v>
      </c>
      <c r="C679" s="52">
        <v>2</v>
      </c>
      <c r="D679" s="55">
        <v>6</v>
      </c>
      <c r="E679" s="42">
        <v>23.4635</v>
      </c>
      <c r="F679" s="55" t="str">
        <f>IF(AND(RTO__3[[#This Row],[Month]]&gt;5,RTO__3[[#This Row],[Month]]&lt;10,RTO__3[[#This Row],[Day of Week]]&lt;=5,RTO__3[[#This Row],[Hour]]&gt;=15,RTO__3[[#This Row],[Hour]]&lt;=18),"ON","OFF")</f>
        <v>OFF</v>
      </c>
      <c r="G679" s="29"/>
      <c r="H679"/>
      <c r="I679"/>
    </row>
    <row r="680" spans="1:9" x14ac:dyDescent="0.25">
      <c r="A680" s="34">
        <v>45496</v>
      </c>
      <c r="B680" s="52">
        <v>7</v>
      </c>
      <c r="C680" s="52">
        <v>2</v>
      </c>
      <c r="D680" s="55">
        <v>7</v>
      </c>
      <c r="E680" s="42">
        <v>8.2807999999999993</v>
      </c>
      <c r="F680" s="55" t="str">
        <f>IF(AND(RTO__3[[#This Row],[Month]]&gt;5,RTO__3[[#This Row],[Month]]&lt;10,RTO__3[[#This Row],[Day of Week]]&lt;=5,RTO__3[[#This Row],[Hour]]&gt;=15,RTO__3[[#This Row],[Hour]]&lt;=18),"ON","OFF")</f>
        <v>OFF</v>
      </c>
      <c r="G680" s="29"/>
      <c r="H680"/>
      <c r="I680"/>
    </row>
    <row r="681" spans="1:9" x14ac:dyDescent="0.25">
      <c r="A681" s="34">
        <v>45496</v>
      </c>
      <c r="B681" s="52">
        <v>7</v>
      </c>
      <c r="C681" s="52">
        <v>2</v>
      </c>
      <c r="D681" s="55">
        <v>8</v>
      </c>
      <c r="E681" s="42">
        <v>8.9763999999999999</v>
      </c>
      <c r="F681" s="55" t="str">
        <f>IF(AND(RTO__3[[#This Row],[Month]]&gt;5,RTO__3[[#This Row],[Month]]&lt;10,RTO__3[[#This Row],[Day of Week]]&lt;=5,RTO__3[[#This Row],[Hour]]&gt;=15,RTO__3[[#This Row],[Hour]]&lt;=18),"ON","OFF")</f>
        <v>OFF</v>
      </c>
      <c r="G681" s="29"/>
      <c r="H681"/>
      <c r="I681"/>
    </row>
    <row r="682" spans="1:9" x14ac:dyDescent="0.25">
      <c r="A682" s="34">
        <v>45496</v>
      </c>
      <c r="B682" s="52">
        <v>7</v>
      </c>
      <c r="C682" s="52">
        <v>2</v>
      </c>
      <c r="D682" s="55">
        <v>9</v>
      </c>
      <c r="E682" s="42">
        <v>14.696400000000001</v>
      </c>
      <c r="F682" s="55" t="str">
        <f>IF(AND(RTO__3[[#This Row],[Month]]&gt;5,RTO__3[[#This Row],[Month]]&lt;10,RTO__3[[#This Row],[Day of Week]]&lt;=5,RTO__3[[#This Row],[Hour]]&gt;=15,RTO__3[[#This Row],[Hour]]&lt;=18),"ON","OFF")</f>
        <v>OFF</v>
      </c>
      <c r="G682" s="29"/>
      <c r="H682"/>
      <c r="I682"/>
    </row>
    <row r="683" spans="1:9" x14ac:dyDescent="0.25">
      <c r="A683" s="34">
        <v>45496</v>
      </c>
      <c r="B683" s="52">
        <v>7</v>
      </c>
      <c r="C683" s="52">
        <v>2</v>
      </c>
      <c r="D683" s="55">
        <v>10</v>
      </c>
      <c r="E683" s="42">
        <v>20.232900000000001</v>
      </c>
      <c r="F683" s="55" t="str">
        <f>IF(AND(RTO__3[[#This Row],[Month]]&gt;5,RTO__3[[#This Row],[Month]]&lt;10,RTO__3[[#This Row],[Day of Week]]&lt;=5,RTO__3[[#This Row],[Hour]]&gt;=15,RTO__3[[#This Row],[Hour]]&lt;=18),"ON","OFF")</f>
        <v>OFF</v>
      </c>
      <c r="G683" s="29"/>
      <c r="H683"/>
      <c r="I683"/>
    </row>
    <row r="684" spans="1:9" x14ac:dyDescent="0.25">
      <c r="A684" s="34">
        <v>45496</v>
      </c>
      <c r="B684" s="52">
        <v>7</v>
      </c>
      <c r="C684" s="52">
        <v>2</v>
      </c>
      <c r="D684" s="55">
        <v>11</v>
      </c>
      <c r="E684" s="42">
        <v>22.124500000000001</v>
      </c>
      <c r="F684" s="55" t="str">
        <f>IF(AND(RTO__3[[#This Row],[Month]]&gt;5,RTO__3[[#This Row],[Month]]&lt;10,RTO__3[[#This Row],[Day of Week]]&lt;=5,RTO__3[[#This Row],[Hour]]&gt;=15,RTO__3[[#This Row],[Hour]]&lt;=18),"ON","OFF")</f>
        <v>OFF</v>
      </c>
      <c r="G684" s="29"/>
      <c r="H684"/>
      <c r="I684"/>
    </row>
    <row r="685" spans="1:9" x14ac:dyDescent="0.25">
      <c r="A685" s="34">
        <v>45496</v>
      </c>
      <c r="B685" s="52">
        <v>7</v>
      </c>
      <c r="C685" s="52">
        <v>2</v>
      </c>
      <c r="D685" s="55">
        <v>12</v>
      </c>
      <c r="E685" s="42">
        <v>46.128100000000003</v>
      </c>
      <c r="F685" s="55" t="str">
        <f>IF(AND(RTO__3[[#This Row],[Month]]&gt;5,RTO__3[[#This Row],[Month]]&lt;10,RTO__3[[#This Row],[Day of Week]]&lt;=5,RTO__3[[#This Row],[Hour]]&gt;=15,RTO__3[[#This Row],[Hour]]&lt;=18),"ON","OFF")</f>
        <v>OFF</v>
      </c>
      <c r="G685" s="29"/>
      <c r="H685"/>
      <c r="I685"/>
    </row>
    <row r="686" spans="1:9" x14ac:dyDescent="0.25">
      <c r="A686" s="34">
        <v>45496</v>
      </c>
      <c r="B686" s="52">
        <v>7</v>
      </c>
      <c r="C686" s="52">
        <v>2</v>
      </c>
      <c r="D686" s="55">
        <v>13</v>
      </c>
      <c r="E686" s="42">
        <v>53.110399999999998</v>
      </c>
      <c r="F686" s="55" t="str">
        <f>IF(AND(RTO__3[[#This Row],[Month]]&gt;5,RTO__3[[#This Row],[Month]]&lt;10,RTO__3[[#This Row],[Day of Week]]&lt;=5,RTO__3[[#This Row],[Hour]]&gt;=15,RTO__3[[#This Row],[Hour]]&lt;=18),"ON","OFF")</f>
        <v>OFF</v>
      </c>
      <c r="G686" s="29"/>
      <c r="H686"/>
      <c r="I686"/>
    </row>
    <row r="687" spans="1:9" x14ac:dyDescent="0.25">
      <c r="A687" s="34">
        <v>45496</v>
      </c>
      <c r="B687" s="52">
        <v>7</v>
      </c>
      <c r="C687" s="52">
        <v>2</v>
      </c>
      <c r="D687" s="55">
        <v>14</v>
      </c>
      <c r="E687" s="42">
        <v>68.736099999999993</v>
      </c>
      <c r="F687" s="55" t="str">
        <f>IF(AND(RTO__3[[#This Row],[Month]]&gt;5,RTO__3[[#This Row],[Month]]&lt;10,RTO__3[[#This Row],[Day of Week]]&lt;=5,RTO__3[[#This Row],[Hour]]&gt;=15,RTO__3[[#This Row],[Hour]]&lt;=18),"ON","OFF")</f>
        <v>OFF</v>
      </c>
      <c r="G687" s="29"/>
      <c r="H687"/>
      <c r="I687"/>
    </row>
    <row r="688" spans="1:9" x14ac:dyDescent="0.25">
      <c r="A688" s="34">
        <v>45496</v>
      </c>
      <c r="B688" s="52">
        <v>7</v>
      </c>
      <c r="C688" s="52">
        <v>2</v>
      </c>
      <c r="D688" s="55">
        <v>15</v>
      </c>
      <c r="E688" s="42">
        <v>77.433400000000006</v>
      </c>
      <c r="F688" s="55" t="str">
        <f>IF(AND(RTO__3[[#This Row],[Month]]&gt;5,RTO__3[[#This Row],[Month]]&lt;10,RTO__3[[#This Row],[Day of Week]]&lt;=5,RTO__3[[#This Row],[Hour]]&gt;=15,RTO__3[[#This Row],[Hour]]&lt;=18),"ON","OFF")</f>
        <v>ON</v>
      </c>
      <c r="G688" s="29"/>
      <c r="H688"/>
      <c r="I688"/>
    </row>
    <row r="689" spans="1:9" x14ac:dyDescent="0.25">
      <c r="A689" s="34">
        <v>45496</v>
      </c>
      <c r="B689" s="52">
        <v>7</v>
      </c>
      <c r="C689" s="52">
        <v>2</v>
      </c>
      <c r="D689" s="55">
        <v>16</v>
      </c>
      <c r="E689" s="42">
        <v>96.853700000000003</v>
      </c>
      <c r="F689" s="55" t="str">
        <f>IF(AND(RTO__3[[#This Row],[Month]]&gt;5,RTO__3[[#This Row],[Month]]&lt;10,RTO__3[[#This Row],[Day of Week]]&lt;=5,RTO__3[[#This Row],[Hour]]&gt;=15,RTO__3[[#This Row],[Hour]]&lt;=18),"ON","OFF")</f>
        <v>ON</v>
      </c>
      <c r="G689" s="29"/>
      <c r="H689"/>
      <c r="I689"/>
    </row>
    <row r="690" spans="1:9" x14ac:dyDescent="0.25">
      <c r="A690" s="34">
        <v>45496</v>
      </c>
      <c r="B690" s="52">
        <v>7</v>
      </c>
      <c r="C690" s="52">
        <v>2</v>
      </c>
      <c r="D690" s="55">
        <v>17</v>
      </c>
      <c r="E690" s="42">
        <v>113.7448</v>
      </c>
      <c r="F690" s="55" t="str">
        <f>IF(AND(RTO__3[[#This Row],[Month]]&gt;5,RTO__3[[#This Row],[Month]]&lt;10,RTO__3[[#This Row],[Day of Week]]&lt;=5,RTO__3[[#This Row],[Hour]]&gt;=15,RTO__3[[#This Row],[Hour]]&lt;=18),"ON","OFF")</f>
        <v>ON</v>
      </c>
      <c r="G690" s="29"/>
      <c r="H690"/>
      <c r="I690"/>
    </row>
    <row r="691" spans="1:9" x14ac:dyDescent="0.25">
      <c r="A691" s="34">
        <v>45496</v>
      </c>
      <c r="B691" s="52">
        <v>7</v>
      </c>
      <c r="C691" s="52">
        <v>2</v>
      </c>
      <c r="D691" s="55">
        <v>18</v>
      </c>
      <c r="E691" s="42">
        <v>209.66200000000001</v>
      </c>
      <c r="F691" s="55" t="str">
        <f>IF(AND(RTO__3[[#This Row],[Month]]&gt;5,RTO__3[[#This Row],[Month]]&lt;10,RTO__3[[#This Row],[Day of Week]]&lt;=5,RTO__3[[#This Row],[Hour]]&gt;=15,RTO__3[[#This Row],[Hour]]&lt;=18),"ON","OFF")</f>
        <v>ON</v>
      </c>
      <c r="G691" s="29"/>
      <c r="H691"/>
      <c r="I691"/>
    </row>
    <row r="692" spans="1:9" x14ac:dyDescent="0.25">
      <c r="A692" s="34">
        <v>45496</v>
      </c>
      <c r="B692" s="52">
        <v>7</v>
      </c>
      <c r="C692" s="52">
        <v>2</v>
      </c>
      <c r="D692" s="55">
        <v>19</v>
      </c>
      <c r="E692" s="42">
        <v>846.75879999999995</v>
      </c>
      <c r="F692" s="55" t="str">
        <f>IF(AND(RTO__3[[#This Row],[Month]]&gt;5,RTO__3[[#This Row],[Month]]&lt;10,RTO__3[[#This Row],[Day of Week]]&lt;=5,RTO__3[[#This Row],[Hour]]&gt;=15,RTO__3[[#This Row],[Hour]]&lt;=18),"ON","OFF")</f>
        <v>OFF</v>
      </c>
      <c r="G692" s="29"/>
      <c r="H692"/>
      <c r="I692"/>
    </row>
    <row r="693" spans="1:9" x14ac:dyDescent="0.25">
      <c r="A693" s="34">
        <v>45496</v>
      </c>
      <c r="B693" s="52">
        <v>7</v>
      </c>
      <c r="C693" s="52">
        <v>2</v>
      </c>
      <c r="D693" s="55">
        <v>20</v>
      </c>
      <c r="E693" s="42">
        <v>942.27380000000005</v>
      </c>
      <c r="F693" s="55" t="str">
        <f>IF(AND(RTO__3[[#This Row],[Month]]&gt;5,RTO__3[[#This Row],[Month]]&lt;10,RTO__3[[#This Row],[Day of Week]]&lt;=5,RTO__3[[#This Row],[Hour]]&gt;=15,RTO__3[[#This Row],[Hour]]&lt;=18),"ON","OFF")</f>
        <v>OFF</v>
      </c>
      <c r="G693" s="29"/>
      <c r="H693"/>
      <c r="I693"/>
    </row>
    <row r="694" spans="1:9" x14ac:dyDescent="0.25">
      <c r="A694" s="34">
        <v>45496</v>
      </c>
      <c r="B694" s="52">
        <v>7</v>
      </c>
      <c r="C694" s="52">
        <v>2</v>
      </c>
      <c r="D694" s="55">
        <v>21</v>
      </c>
      <c r="E694" s="42">
        <v>310.43689999999998</v>
      </c>
      <c r="F694" s="55" t="str">
        <f>IF(AND(RTO__3[[#This Row],[Month]]&gt;5,RTO__3[[#This Row],[Month]]&lt;10,RTO__3[[#This Row],[Day of Week]]&lt;=5,RTO__3[[#This Row],[Hour]]&gt;=15,RTO__3[[#This Row],[Hour]]&lt;=18),"ON","OFF")</f>
        <v>OFF</v>
      </c>
      <c r="G694" s="29"/>
      <c r="H694"/>
      <c r="I694"/>
    </row>
    <row r="695" spans="1:9" x14ac:dyDescent="0.25">
      <c r="A695" s="34">
        <v>45496</v>
      </c>
      <c r="B695" s="52">
        <v>7</v>
      </c>
      <c r="C695" s="52">
        <v>2</v>
      </c>
      <c r="D695" s="55">
        <v>22</v>
      </c>
      <c r="E695" s="42">
        <v>172.07239999999999</v>
      </c>
      <c r="F695" s="55" t="str">
        <f>IF(AND(RTO__3[[#This Row],[Month]]&gt;5,RTO__3[[#This Row],[Month]]&lt;10,RTO__3[[#This Row],[Day of Week]]&lt;=5,RTO__3[[#This Row],[Hour]]&gt;=15,RTO__3[[#This Row],[Hour]]&lt;=18),"ON","OFF")</f>
        <v>OFF</v>
      </c>
      <c r="G695" s="29"/>
      <c r="H695"/>
      <c r="I695"/>
    </row>
    <row r="696" spans="1:9" x14ac:dyDescent="0.25">
      <c r="A696" s="34">
        <v>45496</v>
      </c>
      <c r="B696" s="52">
        <v>7</v>
      </c>
      <c r="C696" s="52">
        <v>2</v>
      </c>
      <c r="D696" s="55">
        <v>23</v>
      </c>
      <c r="E696" s="42">
        <v>19.0123</v>
      </c>
      <c r="F696" s="55" t="str">
        <f>IF(AND(RTO__3[[#This Row],[Month]]&gt;5,RTO__3[[#This Row],[Month]]&lt;10,RTO__3[[#This Row],[Day of Week]]&lt;=5,RTO__3[[#This Row],[Hour]]&gt;=15,RTO__3[[#This Row],[Hour]]&lt;=18),"ON","OFF")</f>
        <v>OFF</v>
      </c>
      <c r="G696" s="29"/>
      <c r="H696"/>
      <c r="I696"/>
    </row>
    <row r="697" spans="1:9" x14ac:dyDescent="0.25">
      <c r="A697" s="34">
        <v>45496</v>
      </c>
      <c r="B697" s="52">
        <v>7</v>
      </c>
      <c r="C697" s="52">
        <v>2</v>
      </c>
      <c r="D697" s="55">
        <v>24</v>
      </c>
      <c r="E697" s="42">
        <v>49.372599999999998</v>
      </c>
      <c r="F697" s="55" t="str">
        <f>IF(AND(RTO__3[[#This Row],[Month]]&gt;5,RTO__3[[#This Row],[Month]]&lt;10,RTO__3[[#This Row],[Day of Week]]&lt;=5,RTO__3[[#This Row],[Hour]]&gt;=15,RTO__3[[#This Row],[Hour]]&lt;=18),"ON","OFF")</f>
        <v>OFF</v>
      </c>
      <c r="G697" s="29"/>
      <c r="H697"/>
      <c r="I697"/>
    </row>
    <row r="698" spans="1:9" x14ac:dyDescent="0.25">
      <c r="A698" s="34">
        <v>45497</v>
      </c>
      <c r="B698" s="52">
        <v>7</v>
      </c>
      <c r="C698" s="52">
        <v>3</v>
      </c>
      <c r="D698" s="55">
        <v>1</v>
      </c>
      <c r="E698" s="42">
        <v>51.633400000000002</v>
      </c>
      <c r="F698" s="55" t="str">
        <f>IF(AND(RTO__3[[#This Row],[Month]]&gt;5,RTO__3[[#This Row],[Month]]&lt;10,RTO__3[[#This Row],[Day of Week]]&lt;=5,RTO__3[[#This Row],[Hour]]&gt;=15,RTO__3[[#This Row],[Hour]]&lt;=18),"ON","OFF")</f>
        <v>OFF</v>
      </c>
      <c r="G698" s="29"/>
      <c r="H698"/>
      <c r="I698"/>
    </row>
    <row r="699" spans="1:9" x14ac:dyDescent="0.25">
      <c r="A699" s="34">
        <v>45497</v>
      </c>
      <c r="B699" s="52">
        <v>7</v>
      </c>
      <c r="C699" s="52">
        <v>3</v>
      </c>
      <c r="D699" s="55">
        <v>2</v>
      </c>
      <c r="E699" s="42">
        <v>43.694200000000002</v>
      </c>
      <c r="F699" s="55" t="str">
        <f>IF(AND(RTO__3[[#This Row],[Month]]&gt;5,RTO__3[[#This Row],[Month]]&lt;10,RTO__3[[#This Row],[Day of Week]]&lt;=5,RTO__3[[#This Row],[Hour]]&gt;=15,RTO__3[[#This Row],[Hour]]&lt;=18),"ON","OFF")</f>
        <v>OFF</v>
      </c>
      <c r="G699" s="29"/>
      <c r="H699"/>
      <c r="I699"/>
    </row>
    <row r="700" spans="1:9" x14ac:dyDescent="0.25">
      <c r="A700" s="34">
        <v>45497</v>
      </c>
      <c r="B700" s="52">
        <v>7</v>
      </c>
      <c r="C700" s="52">
        <v>3</v>
      </c>
      <c r="D700" s="55">
        <v>3</v>
      </c>
      <c r="E700" s="42">
        <v>42.410299999999999</v>
      </c>
      <c r="F700" s="55" t="str">
        <f>IF(AND(RTO__3[[#This Row],[Month]]&gt;5,RTO__3[[#This Row],[Month]]&lt;10,RTO__3[[#This Row],[Day of Week]]&lt;=5,RTO__3[[#This Row],[Hour]]&gt;=15,RTO__3[[#This Row],[Hour]]&lt;=18),"ON","OFF")</f>
        <v>OFF</v>
      </c>
      <c r="G700" s="29"/>
      <c r="H700"/>
      <c r="I700"/>
    </row>
    <row r="701" spans="1:9" x14ac:dyDescent="0.25">
      <c r="A701" s="34">
        <v>45497</v>
      </c>
      <c r="B701" s="52">
        <v>7</v>
      </c>
      <c r="C701" s="52">
        <v>3</v>
      </c>
      <c r="D701" s="55">
        <v>4</v>
      </c>
      <c r="E701" s="42">
        <v>48.269500000000001</v>
      </c>
      <c r="F701" s="55" t="str">
        <f>IF(AND(RTO__3[[#This Row],[Month]]&gt;5,RTO__3[[#This Row],[Month]]&lt;10,RTO__3[[#This Row],[Day of Week]]&lt;=5,RTO__3[[#This Row],[Hour]]&gt;=15,RTO__3[[#This Row],[Hour]]&lt;=18),"ON","OFF")</f>
        <v>OFF</v>
      </c>
      <c r="G701" s="29"/>
      <c r="H701"/>
      <c r="I701"/>
    </row>
    <row r="702" spans="1:9" x14ac:dyDescent="0.25">
      <c r="A702" s="34">
        <v>45497</v>
      </c>
      <c r="B702" s="52">
        <v>7</v>
      </c>
      <c r="C702" s="52">
        <v>3</v>
      </c>
      <c r="D702" s="55">
        <v>5</v>
      </c>
      <c r="E702" s="42">
        <v>49.868099999999998</v>
      </c>
      <c r="F702" s="55" t="str">
        <f>IF(AND(RTO__3[[#This Row],[Month]]&gt;5,RTO__3[[#This Row],[Month]]&lt;10,RTO__3[[#This Row],[Day of Week]]&lt;=5,RTO__3[[#This Row],[Hour]]&gt;=15,RTO__3[[#This Row],[Hour]]&lt;=18),"ON","OFF")</f>
        <v>OFF</v>
      </c>
      <c r="G702" s="29"/>
      <c r="H702"/>
      <c r="I702"/>
    </row>
    <row r="703" spans="1:9" x14ac:dyDescent="0.25">
      <c r="A703" s="34">
        <v>45497</v>
      </c>
      <c r="B703" s="52">
        <v>7</v>
      </c>
      <c r="C703" s="52">
        <v>3</v>
      </c>
      <c r="D703" s="55">
        <v>6</v>
      </c>
      <c r="E703" s="42">
        <v>61.206699999999998</v>
      </c>
      <c r="F703" s="55" t="str">
        <f>IF(AND(RTO__3[[#This Row],[Month]]&gt;5,RTO__3[[#This Row],[Month]]&lt;10,RTO__3[[#This Row],[Day of Week]]&lt;=5,RTO__3[[#This Row],[Hour]]&gt;=15,RTO__3[[#This Row],[Hour]]&lt;=18),"ON","OFF")</f>
        <v>OFF</v>
      </c>
      <c r="G703" s="29"/>
      <c r="H703"/>
      <c r="I703"/>
    </row>
    <row r="704" spans="1:9" x14ac:dyDescent="0.25">
      <c r="A704" s="34">
        <v>45497</v>
      </c>
      <c r="B704" s="52">
        <v>7</v>
      </c>
      <c r="C704" s="52">
        <v>3</v>
      </c>
      <c r="D704" s="55">
        <v>7</v>
      </c>
      <c r="E704" s="42">
        <v>22.605399999999999</v>
      </c>
      <c r="F704" s="55" t="str">
        <f>IF(AND(RTO__3[[#This Row],[Month]]&gt;5,RTO__3[[#This Row],[Month]]&lt;10,RTO__3[[#This Row],[Day of Week]]&lt;=5,RTO__3[[#This Row],[Hour]]&gt;=15,RTO__3[[#This Row],[Hour]]&lt;=18),"ON","OFF")</f>
        <v>OFF</v>
      </c>
      <c r="G704" s="29"/>
      <c r="H704"/>
      <c r="I704"/>
    </row>
    <row r="705" spans="1:9" x14ac:dyDescent="0.25">
      <c r="A705" s="34">
        <v>45497</v>
      </c>
      <c r="B705" s="52">
        <v>7</v>
      </c>
      <c r="C705" s="52">
        <v>3</v>
      </c>
      <c r="D705" s="55">
        <v>8</v>
      </c>
      <c r="E705" s="42">
        <v>36.554499999999997</v>
      </c>
      <c r="F705" s="55" t="str">
        <f>IF(AND(RTO__3[[#This Row],[Month]]&gt;5,RTO__3[[#This Row],[Month]]&lt;10,RTO__3[[#This Row],[Day of Week]]&lt;=5,RTO__3[[#This Row],[Hour]]&gt;=15,RTO__3[[#This Row],[Hour]]&lt;=18),"ON","OFF")</f>
        <v>OFF</v>
      </c>
      <c r="G705" s="29"/>
      <c r="H705"/>
      <c r="I705"/>
    </row>
    <row r="706" spans="1:9" x14ac:dyDescent="0.25">
      <c r="A706" s="34">
        <v>45497</v>
      </c>
      <c r="B706" s="52">
        <v>7</v>
      </c>
      <c r="C706" s="52">
        <v>3</v>
      </c>
      <c r="D706" s="55">
        <v>9</v>
      </c>
      <c r="E706" s="42">
        <v>33.777099999999997</v>
      </c>
      <c r="F706" s="55" t="str">
        <f>IF(AND(RTO__3[[#This Row],[Month]]&gt;5,RTO__3[[#This Row],[Month]]&lt;10,RTO__3[[#This Row],[Day of Week]]&lt;=5,RTO__3[[#This Row],[Hour]]&gt;=15,RTO__3[[#This Row],[Hour]]&lt;=18),"ON","OFF")</f>
        <v>OFF</v>
      </c>
      <c r="G706" s="29"/>
      <c r="H706"/>
      <c r="I706"/>
    </row>
    <row r="707" spans="1:9" x14ac:dyDescent="0.25">
      <c r="A707" s="34">
        <v>45497</v>
      </c>
      <c r="B707" s="52">
        <v>7</v>
      </c>
      <c r="C707" s="52">
        <v>3</v>
      </c>
      <c r="D707" s="55">
        <v>10</v>
      </c>
      <c r="E707" s="42">
        <v>35.502400000000002</v>
      </c>
      <c r="F707" s="55" t="str">
        <f>IF(AND(RTO__3[[#This Row],[Month]]&gt;5,RTO__3[[#This Row],[Month]]&lt;10,RTO__3[[#This Row],[Day of Week]]&lt;=5,RTO__3[[#This Row],[Hour]]&gt;=15,RTO__3[[#This Row],[Hour]]&lt;=18),"ON","OFF")</f>
        <v>OFF</v>
      </c>
      <c r="G707" s="29"/>
      <c r="H707"/>
      <c r="I707"/>
    </row>
    <row r="708" spans="1:9" x14ac:dyDescent="0.25">
      <c r="A708" s="34">
        <v>45497</v>
      </c>
      <c r="B708" s="52">
        <v>7</v>
      </c>
      <c r="C708" s="52">
        <v>3</v>
      </c>
      <c r="D708" s="55">
        <v>11</v>
      </c>
      <c r="E708" s="42">
        <v>38.068600000000004</v>
      </c>
      <c r="F708" s="55" t="str">
        <f>IF(AND(RTO__3[[#This Row],[Month]]&gt;5,RTO__3[[#This Row],[Month]]&lt;10,RTO__3[[#This Row],[Day of Week]]&lt;=5,RTO__3[[#This Row],[Hour]]&gt;=15,RTO__3[[#This Row],[Hour]]&lt;=18),"ON","OFF")</f>
        <v>OFF</v>
      </c>
      <c r="G708" s="29"/>
      <c r="H708"/>
      <c r="I708"/>
    </row>
    <row r="709" spans="1:9" x14ac:dyDescent="0.25">
      <c r="A709" s="34">
        <v>45497</v>
      </c>
      <c r="B709" s="52">
        <v>7</v>
      </c>
      <c r="C709" s="52">
        <v>3</v>
      </c>
      <c r="D709" s="55">
        <v>12</v>
      </c>
      <c r="E709" s="42">
        <v>43.233499999999999</v>
      </c>
      <c r="F709" s="55" t="str">
        <f>IF(AND(RTO__3[[#This Row],[Month]]&gt;5,RTO__3[[#This Row],[Month]]&lt;10,RTO__3[[#This Row],[Day of Week]]&lt;=5,RTO__3[[#This Row],[Hour]]&gt;=15,RTO__3[[#This Row],[Hour]]&lt;=18),"ON","OFF")</f>
        <v>OFF</v>
      </c>
      <c r="G709" s="29"/>
      <c r="H709"/>
      <c r="I709"/>
    </row>
    <row r="710" spans="1:9" x14ac:dyDescent="0.25">
      <c r="A710" s="34">
        <v>45497</v>
      </c>
      <c r="B710" s="52">
        <v>7</v>
      </c>
      <c r="C710" s="52">
        <v>3</v>
      </c>
      <c r="D710" s="55">
        <v>13</v>
      </c>
      <c r="E710" s="42">
        <v>46.158499999999997</v>
      </c>
      <c r="F710" s="55" t="str">
        <f>IF(AND(RTO__3[[#This Row],[Month]]&gt;5,RTO__3[[#This Row],[Month]]&lt;10,RTO__3[[#This Row],[Day of Week]]&lt;=5,RTO__3[[#This Row],[Hour]]&gt;=15,RTO__3[[#This Row],[Hour]]&lt;=18),"ON","OFF")</f>
        <v>OFF</v>
      </c>
      <c r="G710" s="29"/>
      <c r="H710"/>
      <c r="I710"/>
    </row>
    <row r="711" spans="1:9" x14ac:dyDescent="0.25">
      <c r="A711" s="34">
        <v>45497</v>
      </c>
      <c r="B711" s="52">
        <v>7</v>
      </c>
      <c r="C711" s="52">
        <v>3</v>
      </c>
      <c r="D711" s="55">
        <v>14</v>
      </c>
      <c r="E711" s="42">
        <v>60.472000000000001</v>
      </c>
      <c r="F711" s="55" t="str">
        <f>IF(AND(RTO__3[[#This Row],[Month]]&gt;5,RTO__3[[#This Row],[Month]]&lt;10,RTO__3[[#This Row],[Day of Week]]&lt;=5,RTO__3[[#This Row],[Hour]]&gt;=15,RTO__3[[#This Row],[Hour]]&lt;=18),"ON","OFF")</f>
        <v>OFF</v>
      </c>
      <c r="G711" s="29"/>
      <c r="H711"/>
      <c r="I711"/>
    </row>
    <row r="712" spans="1:9" x14ac:dyDescent="0.25">
      <c r="A712" s="34">
        <v>45497</v>
      </c>
      <c r="B712" s="52">
        <v>7</v>
      </c>
      <c r="C712" s="52">
        <v>3</v>
      </c>
      <c r="D712" s="55">
        <v>15</v>
      </c>
      <c r="E712" s="42">
        <v>50.060899999999997</v>
      </c>
      <c r="F712" s="55" t="str">
        <f>IF(AND(RTO__3[[#This Row],[Month]]&gt;5,RTO__3[[#This Row],[Month]]&lt;10,RTO__3[[#This Row],[Day of Week]]&lt;=5,RTO__3[[#This Row],[Hour]]&gt;=15,RTO__3[[#This Row],[Hour]]&lt;=18),"ON","OFF")</f>
        <v>ON</v>
      </c>
      <c r="G712" s="29"/>
      <c r="H712"/>
      <c r="I712"/>
    </row>
    <row r="713" spans="1:9" x14ac:dyDescent="0.25">
      <c r="A713" s="34">
        <v>45497</v>
      </c>
      <c r="B713" s="52">
        <v>7</v>
      </c>
      <c r="C713" s="52">
        <v>3</v>
      </c>
      <c r="D713" s="55">
        <v>16</v>
      </c>
      <c r="E713" s="42">
        <v>76.008700000000005</v>
      </c>
      <c r="F713" s="55" t="str">
        <f>IF(AND(RTO__3[[#This Row],[Month]]&gt;5,RTO__3[[#This Row],[Month]]&lt;10,RTO__3[[#This Row],[Day of Week]]&lt;=5,RTO__3[[#This Row],[Hour]]&gt;=15,RTO__3[[#This Row],[Hour]]&lt;=18),"ON","OFF")</f>
        <v>ON</v>
      </c>
      <c r="G713" s="29"/>
      <c r="H713"/>
      <c r="I713"/>
    </row>
    <row r="714" spans="1:9" x14ac:dyDescent="0.25">
      <c r="A714" s="34">
        <v>45497</v>
      </c>
      <c r="B714" s="52">
        <v>7</v>
      </c>
      <c r="C714" s="52">
        <v>3</v>
      </c>
      <c r="D714" s="55">
        <v>17</v>
      </c>
      <c r="E714" s="42">
        <v>54.535899999999998</v>
      </c>
      <c r="F714" s="55" t="str">
        <f>IF(AND(RTO__3[[#This Row],[Month]]&gt;5,RTO__3[[#This Row],[Month]]&lt;10,RTO__3[[#This Row],[Day of Week]]&lt;=5,RTO__3[[#This Row],[Hour]]&gt;=15,RTO__3[[#This Row],[Hour]]&lt;=18),"ON","OFF")</f>
        <v>ON</v>
      </c>
      <c r="G714" s="29"/>
      <c r="H714"/>
      <c r="I714"/>
    </row>
    <row r="715" spans="1:9" x14ac:dyDescent="0.25">
      <c r="A715" s="34">
        <v>45497</v>
      </c>
      <c r="B715" s="52">
        <v>7</v>
      </c>
      <c r="C715" s="52">
        <v>3</v>
      </c>
      <c r="D715" s="55">
        <v>18</v>
      </c>
      <c r="E715" s="42">
        <v>133.66579999999999</v>
      </c>
      <c r="F715" s="55" t="str">
        <f>IF(AND(RTO__3[[#This Row],[Month]]&gt;5,RTO__3[[#This Row],[Month]]&lt;10,RTO__3[[#This Row],[Day of Week]]&lt;=5,RTO__3[[#This Row],[Hour]]&gt;=15,RTO__3[[#This Row],[Hour]]&lt;=18),"ON","OFF")</f>
        <v>ON</v>
      </c>
      <c r="G715" s="29"/>
      <c r="H715"/>
      <c r="I715"/>
    </row>
    <row r="716" spans="1:9" x14ac:dyDescent="0.25">
      <c r="A716" s="34">
        <v>45497</v>
      </c>
      <c r="B716" s="52">
        <v>7</v>
      </c>
      <c r="C716" s="52">
        <v>3</v>
      </c>
      <c r="D716" s="55">
        <v>19</v>
      </c>
      <c r="E716" s="42">
        <v>645.22540000000004</v>
      </c>
      <c r="F716" s="55" t="str">
        <f>IF(AND(RTO__3[[#This Row],[Month]]&gt;5,RTO__3[[#This Row],[Month]]&lt;10,RTO__3[[#This Row],[Day of Week]]&lt;=5,RTO__3[[#This Row],[Hour]]&gt;=15,RTO__3[[#This Row],[Hour]]&lt;=18),"ON","OFF")</f>
        <v>OFF</v>
      </c>
      <c r="G716" s="29"/>
      <c r="H716"/>
      <c r="I716"/>
    </row>
    <row r="717" spans="1:9" x14ac:dyDescent="0.25">
      <c r="A717" s="34">
        <v>45497</v>
      </c>
      <c r="B717" s="52">
        <v>7</v>
      </c>
      <c r="C717" s="52">
        <v>3</v>
      </c>
      <c r="D717" s="55">
        <v>20</v>
      </c>
      <c r="E717" s="42">
        <v>298.8175</v>
      </c>
      <c r="F717" s="55" t="str">
        <f>IF(AND(RTO__3[[#This Row],[Month]]&gt;5,RTO__3[[#This Row],[Month]]&lt;10,RTO__3[[#This Row],[Day of Week]]&lt;=5,RTO__3[[#This Row],[Hour]]&gt;=15,RTO__3[[#This Row],[Hour]]&lt;=18),"ON","OFF")</f>
        <v>OFF</v>
      </c>
      <c r="G717" s="29"/>
      <c r="H717"/>
      <c r="I717"/>
    </row>
    <row r="718" spans="1:9" x14ac:dyDescent="0.25">
      <c r="A718" s="34">
        <v>45497</v>
      </c>
      <c r="B718" s="52">
        <v>7</v>
      </c>
      <c r="C718" s="52">
        <v>3</v>
      </c>
      <c r="D718" s="55">
        <v>21</v>
      </c>
      <c r="E718" s="42">
        <v>136.779</v>
      </c>
      <c r="F718" s="55" t="str">
        <f>IF(AND(RTO__3[[#This Row],[Month]]&gt;5,RTO__3[[#This Row],[Month]]&lt;10,RTO__3[[#This Row],[Day of Week]]&lt;=5,RTO__3[[#This Row],[Hour]]&gt;=15,RTO__3[[#This Row],[Hour]]&lt;=18),"ON","OFF")</f>
        <v>OFF</v>
      </c>
      <c r="G718" s="29"/>
      <c r="H718"/>
      <c r="I718"/>
    </row>
    <row r="719" spans="1:9" x14ac:dyDescent="0.25">
      <c r="A719" s="34">
        <v>45497</v>
      </c>
      <c r="B719" s="52">
        <v>7</v>
      </c>
      <c r="C719" s="52">
        <v>3</v>
      </c>
      <c r="D719" s="55">
        <v>22</v>
      </c>
      <c r="E719" s="42">
        <v>77.903000000000006</v>
      </c>
      <c r="F719" s="55" t="str">
        <f>IF(AND(RTO__3[[#This Row],[Month]]&gt;5,RTO__3[[#This Row],[Month]]&lt;10,RTO__3[[#This Row],[Day of Week]]&lt;=5,RTO__3[[#This Row],[Hour]]&gt;=15,RTO__3[[#This Row],[Hour]]&lt;=18),"ON","OFF")</f>
        <v>OFF</v>
      </c>
      <c r="G719" s="29"/>
      <c r="H719"/>
      <c r="I719"/>
    </row>
    <row r="720" spans="1:9" x14ac:dyDescent="0.25">
      <c r="A720" s="34">
        <v>45497</v>
      </c>
      <c r="B720" s="52">
        <v>7</v>
      </c>
      <c r="C720" s="52">
        <v>3</v>
      </c>
      <c r="D720" s="55">
        <v>23</v>
      </c>
      <c r="E720" s="42">
        <v>21.784600000000001</v>
      </c>
      <c r="F720" s="55" t="str">
        <f>IF(AND(RTO__3[[#This Row],[Month]]&gt;5,RTO__3[[#This Row],[Month]]&lt;10,RTO__3[[#This Row],[Day of Week]]&lt;=5,RTO__3[[#This Row],[Hour]]&gt;=15,RTO__3[[#This Row],[Hour]]&lt;=18),"ON","OFF")</f>
        <v>OFF</v>
      </c>
      <c r="G720" s="29"/>
      <c r="H720"/>
      <c r="I720"/>
    </row>
    <row r="721" spans="1:9" x14ac:dyDescent="0.25">
      <c r="A721" s="34">
        <v>45497</v>
      </c>
      <c r="B721" s="52">
        <v>7</v>
      </c>
      <c r="C721" s="52">
        <v>3</v>
      </c>
      <c r="D721" s="55">
        <v>24</v>
      </c>
      <c r="E721" s="42">
        <v>10.9757</v>
      </c>
      <c r="F721" s="55" t="str">
        <f>IF(AND(RTO__3[[#This Row],[Month]]&gt;5,RTO__3[[#This Row],[Month]]&lt;10,RTO__3[[#This Row],[Day of Week]]&lt;=5,RTO__3[[#This Row],[Hour]]&gt;=15,RTO__3[[#This Row],[Hour]]&lt;=18),"ON","OFF")</f>
        <v>OFF</v>
      </c>
      <c r="G721" s="29"/>
      <c r="H721"/>
      <c r="I721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01FC-B493-4B10-8026-26AEAC9B2BBA}">
  <dimension ref="A1:AC64"/>
  <sheetViews>
    <sheetView zoomScale="85" zoomScaleNormal="85" workbookViewId="0">
      <selection activeCell="B42" sqref="B42"/>
    </sheetView>
  </sheetViews>
  <sheetFormatPr defaultColWidth="9.140625" defaultRowHeight="15" x14ac:dyDescent="0.25"/>
  <cols>
    <col min="1" max="1" width="2.42578125" style="29" customWidth="1"/>
    <col min="2" max="2" width="37.28515625" style="29" bestFit="1" customWidth="1"/>
    <col min="3" max="8" width="5.7109375" style="29" bestFit="1" customWidth="1"/>
    <col min="9" max="9" width="6.42578125" style="29" bestFit="1" customWidth="1"/>
    <col min="10" max="11" width="5.7109375" style="29" bestFit="1" customWidth="1"/>
    <col min="12" max="14" width="6.7109375" style="29" bestFit="1" customWidth="1"/>
    <col min="15" max="15" width="5.7109375" style="29" bestFit="1" customWidth="1"/>
    <col min="16" max="24" width="6.7109375" style="29" bestFit="1" customWidth="1"/>
    <col min="25" max="26" width="5.7109375" style="29" bestFit="1" customWidth="1"/>
    <col min="27" max="27" width="8.140625" style="29" bestFit="1" customWidth="1"/>
    <col min="28" max="28" width="6.42578125" style="29" customWidth="1"/>
    <col min="29" max="29" width="14.5703125" style="29" bestFit="1" customWidth="1"/>
    <col min="30" max="16384" width="9.140625" style="29"/>
  </cols>
  <sheetData>
    <row r="1" spans="1:29" s="28" customFormat="1" x14ac:dyDescent="0.25"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/>
    </row>
    <row r="2" spans="1:29" x14ac:dyDescent="0.25">
      <c r="B2" t="s">
        <v>60</v>
      </c>
      <c r="C2" s="36" t="s">
        <v>18</v>
      </c>
      <c r="D2" s="36" t="s">
        <v>19</v>
      </c>
      <c r="E2" s="36" t="s">
        <v>20</v>
      </c>
      <c r="F2" s="36" t="s">
        <v>21</v>
      </c>
      <c r="G2" s="36" t="s">
        <v>22</v>
      </c>
      <c r="H2" s="36" t="s">
        <v>23</v>
      </c>
      <c r="I2" s="36" t="s">
        <v>24</v>
      </c>
      <c r="J2" s="36" t="s">
        <v>25</v>
      </c>
      <c r="K2" s="36" t="s">
        <v>26</v>
      </c>
      <c r="L2" s="36" t="s">
        <v>27</v>
      </c>
      <c r="M2" s="36" t="s">
        <v>28</v>
      </c>
      <c r="N2" s="36" t="s">
        <v>29</v>
      </c>
      <c r="O2" s="36" t="s">
        <v>30</v>
      </c>
      <c r="P2" s="36" t="s">
        <v>31</v>
      </c>
      <c r="Q2" s="36" t="s">
        <v>32</v>
      </c>
      <c r="R2" s="36" t="s">
        <v>33</v>
      </c>
      <c r="S2" s="36" t="s">
        <v>34</v>
      </c>
      <c r="T2" s="36" t="s">
        <v>35</v>
      </c>
      <c r="U2" s="36" t="s">
        <v>36</v>
      </c>
      <c r="V2" s="36" t="s">
        <v>37</v>
      </c>
      <c r="W2" s="36" t="s">
        <v>38</v>
      </c>
      <c r="X2" s="36" t="s">
        <v>39</v>
      </c>
      <c r="Y2" s="36" t="s">
        <v>40</v>
      </c>
      <c r="Z2" s="36" t="s">
        <v>41</v>
      </c>
    </row>
    <row r="3" spans="1:29" x14ac:dyDescent="0.25">
      <c r="A3" s="37"/>
      <c r="B3" s="61">
        <v>45468</v>
      </c>
      <c r="C3" s="38">
        <v>31.966699999999999</v>
      </c>
      <c r="D3" s="38">
        <v>23.477799999999998</v>
      </c>
      <c r="E3" s="38">
        <v>35.525500000000001</v>
      </c>
      <c r="F3" s="38">
        <v>31.687899999999999</v>
      </c>
      <c r="G3" s="38">
        <v>27.194600000000001</v>
      </c>
      <c r="H3" s="38">
        <v>37.539900000000003</v>
      </c>
      <c r="I3" s="38">
        <v>23.7621</v>
      </c>
      <c r="J3" s="38">
        <v>18.2258</v>
      </c>
      <c r="K3" s="38">
        <v>22.591899999999999</v>
      </c>
      <c r="L3" s="38">
        <v>25.402000000000001</v>
      </c>
      <c r="M3" s="38">
        <v>40.085599999999999</v>
      </c>
      <c r="N3" s="38">
        <v>112.55929999999999</v>
      </c>
      <c r="O3" s="38">
        <v>89.468299999999999</v>
      </c>
      <c r="P3" s="38">
        <v>158.75829999999999</v>
      </c>
      <c r="Q3" s="38">
        <v>50.048200000000001</v>
      </c>
      <c r="R3" s="38">
        <v>54.222700000000003</v>
      </c>
      <c r="S3" s="38">
        <v>48.677599999999998</v>
      </c>
      <c r="T3" s="38">
        <v>53.152900000000002</v>
      </c>
      <c r="U3" s="38">
        <v>36.294199999999996</v>
      </c>
      <c r="V3" s="38">
        <v>73.239199999999997</v>
      </c>
      <c r="W3" s="38">
        <v>60.764299999999999</v>
      </c>
      <c r="X3" s="38">
        <v>48.5184</v>
      </c>
      <c r="Y3" s="38">
        <v>42.888300000000001</v>
      </c>
      <c r="Z3" s="38">
        <v>23.104900000000001</v>
      </c>
    </row>
    <row r="4" spans="1:29" x14ac:dyDescent="0.25">
      <c r="A4" s="37"/>
      <c r="B4" s="61">
        <v>45469</v>
      </c>
      <c r="C4" s="38">
        <v>34.552799999999998</v>
      </c>
      <c r="D4" s="38">
        <v>31.732199999999999</v>
      </c>
      <c r="E4" s="38">
        <v>27.618500000000001</v>
      </c>
      <c r="F4" s="38">
        <v>25.545200000000001</v>
      </c>
      <c r="G4" s="38">
        <v>25.2973</v>
      </c>
      <c r="H4" s="38">
        <v>18.219899999999999</v>
      </c>
      <c r="I4" s="38">
        <v>19.055700000000002</v>
      </c>
      <c r="J4" s="38">
        <v>24.311800000000002</v>
      </c>
      <c r="K4" s="38">
        <v>18.682099999999998</v>
      </c>
      <c r="L4" s="38">
        <v>212.3997</v>
      </c>
      <c r="M4" s="38">
        <v>813.88340000000005</v>
      </c>
      <c r="N4" s="38">
        <v>30.5425</v>
      </c>
      <c r="O4" s="38">
        <v>31.154499999999999</v>
      </c>
      <c r="P4" s="38">
        <v>263.57049999999998</v>
      </c>
      <c r="Q4" s="38">
        <v>58.9251</v>
      </c>
      <c r="R4" s="38">
        <v>40.33</v>
      </c>
      <c r="S4" s="38">
        <v>43.2</v>
      </c>
      <c r="T4" s="38">
        <v>46.586500000000001</v>
      </c>
      <c r="U4" s="38">
        <v>39.440899999999999</v>
      </c>
      <c r="V4" s="38">
        <v>39.033000000000001</v>
      </c>
      <c r="W4" s="38">
        <v>31.331399999999999</v>
      </c>
      <c r="X4" s="38">
        <v>34.770600000000002</v>
      </c>
      <c r="Y4" s="38">
        <v>34.0959</v>
      </c>
      <c r="Z4" s="38">
        <v>29.8809</v>
      </c>
    </row>
    <row r="5" spans="1:29" x14ac:dyDescent="0.25">
      <c r="A5" s="37"/>
      <c r="B5" s="61">
        <v>45470</v>
      </c>
      <c r="C5" s="38">
        <v>30.5427</v>
      </c>
      <c r="D5" s="38">
        <v>29.1007</v>
      </c>
      <c r="E5" s="38">
        <v>27.060600000000001</v>
      </c>
      <c r="F5" s="38">
        <v>25.454999999999998</v>
      </c>
      <c r="G5" s="38">
        <v>29.822900000000001</v>
      </c>
      <c r="H5" s="38">
        <v>32.321399999999997</v>
      </c>
      <c r="I5" s="38">
        <v>19.737500000000001</v>
      </c>
      <c r="J5" s="38">
        <v>18.220600000000001</v>
      </c>
      <c r="K5" s="38">
        <v>14.3413</v>
      </c>
      <c r="L5" s="38">
        <v>13.2403</v>
      </c>
      <c r="M5" s="38">
        <v>25.433800000000002</v>
      </c>
      <c r="N5" s="38">
        <v>18.645299999999999</v>
      </c>
      <c r="O5" s="38">
        <v>16.572099999999999</v>
      </c>
      <c r="P5" s="38">
        <v>16.7288</v>
      </c>
      <c r="Q5" s="38">
        <v>21.291</v>
      </c>
      <c r="R5" s="38">
        <v>22.887699999999999</v>
      </c>
      <c r="S5" s="38">
        <v>23.697199999999999</v>
      </c>
      <c r="T5" s="38">
        <v>28.4923</v>
      </c>
      <c r="U5" s="38">
        <v>35.267600000000002</v>
      </c>
      <c r="V5" s="38">
        <v>38.758800000000001</v>
      </c>
      <c r="W5" s="38">
        <v>33.088999999999999</v>
      </c>
      <c r="X5" s="38">
        <v>29.9499</v>
      </c>
      <c r="Y5" s="38">
        <v>29.3765</v>
      </c>
      <c r="Z5" s="38">
        <v>25.0229</v>
      </c>
    </row>
    <row r="6" spans="1:29" x14ac:dyDescent="0.25">
      <c r="A6" s="37"/>
      <c r="B6" s="61">
        <v>45471</v>
      </c>
      <c r="C6" s="38">
        <v>22.564800000000002</v>
      </c>
      <c r="D6" s="38">
        <v>20.855599999999999</v>
      </c>
      <c r="E6" s="38">
        <v>19.947900000000001</v>
      </c>
      <c r="F6" s="38">
        <v>21.338999999999999</v>
      </c>
      <c r="G6" s="38">
        <v>16.199100000000001</v>
      </c>
      <c r="H6" s="38">
        <v>21.322900000000001</v>
      </c>
      <c r="I6" s="38">
        <v>14.554500000000001</v>
      </c>
      <c r="J6" s="38">
        <v>10.6311</v>
      </c>
      <c r="K6" s="38">
        <v>12.6684</v>
      </c>
      <c r="L6" s="38">
        <v>15.63</v>
      </c>
      <c r="M6" s="38">
        <v>15.395099999999999</v>
      </c>
      <c r="N6" s="38">
        <v>17.812799999999999</v>
      </c>
      <c r="O6" s="38">
        <v>15.8355</v>
      </c>
      <c r="P6" s="38">
        <v>17.451000000000001</v>
      </c>
      <c r="Q6" s="38">
        <v>19.020600000000002</v>
      </c>
      <c r="R6" s="38">
        <v>24.152000000000001</v>
      </c>
      <c r="S6" s="38">
        <v>28.429099999999998</v>
      </c>
      <c r="T6" s="38">
        <v>28.094999999999999</v>
      </c>
      <c r="U6" s="38">
        <v>38.963200000000001</v>
      </c>
      <c r="V6" s="38">
        <v>44.257399999999997</v>
      </c>
      <c r="W6" s="38">
        <v>34.956899999999997</v>
      </c>
      <c r="X6" s="38">
        <v>17.708200000000001</v>
      </c>
      <c r="Y6" s="38">
        <v>25.183599999999998</v>
      </c>
      <c r="Z6" s="38">
        <v>17.669799999999999</v>
      </c>
    </row>
    <row r="7" spans="1:29" x14ac:dyDescent="0.25">
      <c r="A7" s="37"/>
      <c r="B7" s="61">
        <v>45472</v>
      </c>
      <c r="C7" s="38">
        <v>52.164700000000003</v>
      </c>
      <c r="D7" s="38">
        <v>27.064699999999998</v>
      </c>
      <c r="E7" s="38">
        <v>25.995200000000001</v>
      </c>
      <c r="F7" s="38">
        <v>24.76</v>
      </c>
      <c r="G7" s="38">
        <v>24.1721</v>
      </c>
      <c r="H7" s="38">
        <v>19.936499999999999</v>
      </c>
      <c r="I7" s="38">
        <v>20.814699999999998</v>
      </c>
      <c r="J7" s="38">
        <v>7.9288999999999996</v>
      </c>
      <c r="K7" s="38">
        <v>5.1368999999999998</v>
      </c>
      <c r="L7" s="38">
        <v>6.1242000000000001</v>
      </c>
      <c r="M7" s="38">
        <v>10.6431</v>
      </c>
      <c r="N7" s="38">
        <v>13.3765</v>
      </c>
      <c r="O7" s="38">
        <v>14.967599999999999</v>
      </c>
      <c r="P7" s="38">
        <v>21.616</v>
      </c>
      <c r="Q7" s="38">
        <v>22.515699999999999</v>
      </c>
      <c r="R7" s="38">
        <v>49.773600000000002</v>
      </c>
      <c r="S7" s="38">
        <v>32.647199999999998</v>
      </c>
      <c r="T7" s="38">
        <v>36.101100000000002</v>
      </c>
      <c r="U7" s="38">
        <v>43.801200000000001</v>
      </c>
      <c r="V7" s="38">
        <v>53.992800000000003</v>
      </c>
      <c r="W7" s="38">
        <v>39.652200000000001</v>
      </c>
      <c r="X7" s="38">
        <v>26.8323</v>
      </c>
      <c r="Y7" s="38">
        <v>24.5763</v>
      </c>
      <c r="Z7" s="38">
        <v>18.979500000000002</v>
      </c>
    </row>
    <row r="8" spans="1:29" x14ac:dyDescent="0.25">
      <c r="A8" s="37"/>
      <c r="B8" s="61">
        <v>45473</v>
      </c>
      <c r="C8" s="38">
        <v>20.404</v>
      </c>
      <c r="D8" s="38">
        <v>21.299600000000002</v>
      </c>
      <c r="E8" s="38">
        <v>18.086600000000001</v>
      </c>
      <c r="F8" s="38">
        <v>17.615200000000002</v>
      </c>
      <c r="G8" s="38">
        <v>17.567</v>
      </c>
      <c r="H8" s="38">
        <v>17.064</v>
      </c>
      <c r="I8" s="38">
        <v>16.666599999999999</v>
      </c>
      <c r="J8" s="38">
        <v>10.641500000000001</v>
      </c>
      <c r="K8" s="38">
        <v>12.745900000000001</v>
      </c>
      <c r="L8" s="38">
        <v>4.9703999999999997</v>
      </c>
      <c r="M8" s="38">
        <v>-2.53E-2</v>
      </c>
      <c r="N8" s="38">
        <v>-1.8700000000000001E-2</v>
      </c>
      <c r="O8" s="38">
        <v>8.8253000000000004</v>
      </c>
      <c r="P8" s="38">
        <v>13.353199999999999</v>
      </c>
      <c r="Q8" s="38">
        <v>15.2273</v>
      </c>
      <c r="R8" s="38">
        <v>14.647399999999999</v>
      </c>
      <c r="S8" s="38">
        <v>22.8035</v>
      </c>
      <c r="T8" s="38">
        <v>13.8558</v>
      </c>
      <c r="U8" s="38">
        <v>17.5823</v>
      </c>
      <c r="V8" s="38">
        <v>34.186799999999998</v>
      </c>
      <c r="W8" s="38">
        <v>24.232800000000001</v>
      </c>
      <c r="X8" s="38">
        <v>19.622599999999998</v>
      </c>
      <c r="Y8" s="38">
        <v>20.1096</v>
      </c>
      <c r="Z8" s="38">
        <v>15.019299999999999</v>
      </c>
    </row>
    <row r="9" spans="1:29" x14ac:dyDescent="0.25">
      <c r="A9" s="37"/>
      <c r="B9" s="61">
        <v>45474</v>
      </c>
      <c r="C9" s="38">
        <v>21.829899999999999</v>
      </c>
      <c r="D9" s="38">
        <v>17.780999999999999</v>
      </c>
      <c r="E9" s="38">
        <v>16.7714</v>
      </c>
      <c r="F9" s="38">
        <v>16.938700000000001</v>
      </c>
      <c r="G9" s="38">
        <v>17.231999999999999</v>
      </c>
      <c r="H9" s="38">
        <v>31.252300000000002</v>
      </c>
      <c r="I9" s="38">
        <v>84.190799999999996</v>
      </c>
      <c r="J9" s="38">
        <v>52.677599999999998</v>
      </c>
      <c r="K9" s="38">
        <v>66.84</v>
      </c>
      <c r="L9" s="38">
        <v>47.543700000000001</v>
      </c>
      <c r="M9" s="38">
        <v>63.139699999999998</v>
      </c>
      <c r="N9" s="38">
        <v>74.147199999999998</v>
      </c>
      <c r="O9" s="38">
        <v>52.020499999999998</v>
      </c>
      <c r="P9" s="38">
        <v>51.038800000000002</v>
      </c>
      <c r="Q9" s="38">
        <v>75.747</v>
      </c>
      <c r="R9" s="38">
        <v>97.133300000000006</v>
      </c>
      <c r="S9" s="38">
        <v>150.89230000000001</v>
      </c>
      <c r="T9" s="38">
        <v>50.131100000000004</v>
      </c>
      <c r="U9" s="38">
        <v>63.125300000000003</v>
      </c>
      <c r="V9" s="38">
        <v>68.6023</v>
      </c>
      <c r="W9" s="38">
        <v>42.675199999999997</v>
      </c>
      <c r="X9" s="38">
        <v>22.521100000000001</v>
      </c>
      <c r="Y9" s="38">
        <v>26.223400000000002</v>
      </c>
      <c r="Z9" s="38">
        <v>17.386900000000001</v>
      </c>
    </row>
    <row r="10" spans="1:29" x14ac:dyDescent="0.25">
      <c r="A10" s="37"/>
      <c r="B10" s="61">
        <v>45475</v>
      </c>
      <c r="C10" s="38">
        <v>19.283200000000001</v>
      </c>
      <c r="D10" s="38">
        <v>18.558499999999999</v>
      </c>
      <c r="E10" s="38">
        <v>12.896800000000001</v>
      </c>
      <c r="F10" s="38">
        <v>14.775399999999999</v>
      </c>
      <c r="G10" s="38">
        <v>15.2659</v>
      </c>
      <c r="H10" s="38">
        <v>15.9086</v>
      </c>
      <c r="I10" s="38">
        <v>16.3812</v>
      </c>
      <c r="J10" s="38">
        <v>18.710799999999999</v>
      </c>
      <c r="K10" s="38">
        <v>20.813600000000001</v>
      </c>
      <c r="L10" s="38">
        <v>15.4412</v>
      </c>
      <c r="M10" s="38">
        <v>10.788600000000001</v>
      </c>
      <c r="N10" s="38">
        <v>13.6691</v>
      </c>
      <c r="O10" s="38">
        <v>15.216699999999999</v>
      </c>
      <c r="P10" s="38">
        <v>22.208500000000001</v>
      </c>
      <c r="Q10" s="38">
        <v>166.4753</v>
      </c>
      <c r="R10" s="38">
        <v>286.1789</v>
      </c>
      <c r="S10" s="38">
        <v>44.953800000000001</v>
      </c>
      <c r="T10" s="38">
        <v>33.772300000000001</v>
      </c>
      <c r="U10" s="38">
        <v>43.340600000000002</v>
      </c>
      <c r="V10" s="38">
        <v>74.456800000000001</v>
      </c>
      <c r="W10" s="38">
        <v>50.971600000000002</v>
      </c>
      <c r="X10" s="38">
        <v>29.269200000000001</v>
      </c>
      <c r="Y10" s="38">
        <v>29.7056</v>
      </c>
      <c r="Z10" s="38">
        <v>15.214</v>
      </c>
    </row>
    <row r="11" spans="1:29" x14ac:dyDescent="0.25">
      <c r="A11" s="37"/>
      <c r="B11" s="61">
        <v>45476</v>
      </c>
      <c r="C11" s="38">
        <v>22.511800000000001</v>
      </c>
      <c r="D11" s="38">
        <v>24.092300000000002</v>
      </c>
      <c r="E11" s="38">
        <v>22.806799999999999</v>
      </c>
      <c r="F11" s="38">
        <v>15.4398</v>
      </c>
      <c r="G11" s="38">
        <v>20.454000000000001</v>
      </c>
      <c r="H11" s="38">
        <v>21.687899999999999</v>
      </c>
      <c r="I11" s="38">
        <v>19.8231</v>
      </c>
      <c r="J11" s="38">
        <v>12.2218</v>
      </c>
      <c r="K11" s="38">
        <v>15.116400000000001</v>
      </c>
      <c r="L11" s="38">
        <v>17.067499999999999</v>
      </c>
      <c r="M11" s="38">
        <v>11.698499999999999</v>
      </c>
      <c r="N11" s="38">
        <v>21.242100000000001</v>
      </c>
      <c r="O11" s="38">
        <v>25.999199999999998</v>
      </c>
      <c r="P11" s="38">
        <v>28.720700000000001</v>
      </c>
      <c r="Q11" s="38">
        <v>31.854700000000001</v>
      </c>
      <c r="R11" s="38">
        <v>34.523699999999998</v>
      </c>
      <c r="S11" s="38">
        <v>30.860800000000001</v>
      </c>
      <c r="T11" s="38">
        <v>38.798099999999998</v>
      </c>
      <c r="U11" s="38">
        <v>44.989899999999999</v>
      </c>
      <c r="V11" s="38">
        <v>72.5792</v>
      </c>
      <c r="W11" s="38">
        <v>44.836500000000001</v>
      </c>
      <c r="X11" s="38">
        <v>18.629300000000001</v>
      </c>
      <c r="Y11" s="38">
        <v>32.908900000000003</v>
      </c>
      <c r="Z11" s="38">
        <v>18.215299999999999</v>
      </c>
    </row>
    <row r="12" spans="1:29" x14ac:dyDescent="0.25">
      <c r="A12" s="37"/>
      <c r="B12" s="61">
        <v>45477</v>
      </c>
      <c r="C12" s="38">
        <v>21.442599999999999</v>
      </c>
      <c r="D12" s="38">
        <v>22.559799999999999</v>
      </c>
      <c r="E12" s="38">
        <v>21.279</v>
      </c>
      <c r="F12" s="38">
        <v>20.4483</v>
      </c>
      <c r="G12" s="38">
        <v>23.9176</v>
      </c>
      <c r="H12" s="38">
        <v>21.687200000000001</v>
      </c>
      <c r="I12" s="38">
        <v>6.9501999999999997</v>
      </c>
      <c r="J12" s="38">
        <v>12.677199999999999</v>
      </c>
      <c r="K12" s="38">
        <v>9.1746999999999996</v>
      </c>
      <c r="L12" s="38">
        <v>10.320499999999999</v>
      </c>
      <c r="M12" s="38">
        <v>13.156599999999999</v>
      </c>
      <c r="N12" s="38">
        <v>55.784399999999998</v>
      </c>
      <c r="O12" s="38">
        <v>23.682400000000001</v>
      </c>
      <c r="P12" s="38">
        <v>24.957999999999998</v>
      </c>
      <c r="Q12" s="38">
        <v>26.9053</v>
      </c>
      <c r="R12" s="38">
        <v>30.289000000000001</v>
      </c>
      <c r="S12" s="38">
        <v>20.331800000000001</v>
      </c>
      <c r="T12" s="38">
        <v>19.3431</v>
      </c>
      <c r="U12" s="38">
        <v>37.255200000000002</v>
      </c>
      <c r="V12" s="38">
        <v>39.145600000000002</v>
      </c>
      <c r="W12" s="38">
        <v>34.880000000000003</v>
      </c>
      <c r="X12" s="38">
        <v>25.639099999999999</v>
      </c>
      <c r="Y12" s="38">
        <v>32.1539</v>
      </c>
      <c r="Z12" s="38">
        <v>29.696899999999999</v>
      </c>
    </row>
    <row r="13" spans="1:29" x14ac:dyDescent="0.25">
      <c r="A13" s="37"/>
      <c r="B13" s="61">
        <v>45478</v>
      </c>
      <c r="C13" s="38">
        <v>23.083400000000001</v>
      </c>
      <c r="D13" s="38">
        <v>23.1723</v>
      </c>
      <c r="E13" s="38">
        <v>20.013500000000001</v>
      </c>
      <c r="F13" s="38">
        <v>19.0672</v>
      </c>
      <c r="G13" s="38">
        <v>25.094000000000001</v>
      </c>
      <c r="H13" s="38">
        <v>8.4086999999999996</v>
      </c>
      <c r="I13" s="38">
        <v>6.0936000000000003</v>
      </c>
      <c r="J13" s="38">
        <v>6.5523999999999996</v>
      </c>
      <c r="K13" s="38">
        <v>9.1437000000000008</v>
      </c>
      <c r="L13" s="38">
        <v>10.250500000000001</v>
      </c>
      <c r="M13" s="38">
        <v>13.145899999999999</v>
      </c>
      <c r="N13" s="38">
        <v>19.3948</v>
      </c>
      <c r="O13" s="38">
        <v>20.2913</v>
      </c>
      <c r="P13" s="38">
        <v>28.218399999999999</v>
      </c>
      <c r="Q13" s="38">
        <v>33.436199999999999</v>
      </c>
      <c r="R13" s="38">
        <v>34.555199999999999</v>
      </c>
      <c r="S13" s="38">
        <v>21.816400000000002</v>
      </c>
      <c r="T13" s="38">
        <v>8.5587999999999997</v>
      </c>
      <c r="U13" s="38">
        <v>8.8855000000000004</v>
      </c>
      <c r="V13" s="38">
        <v>82.606899999999996</v>
      </c>
      <c r="W13" s="38">
        <v>26.574100000000001</v>
      </c>
      <c r="X13" s="38">
        <v>23.720600000000001</v>
      </c>
      <c r="Y13" s="38">
        <v>26.631</v>
      </c>
      <c r="Z13" s="38">
        <v>20.917200000000001</v>
      </c>
    </row>
    <row r="14" spans="1:29" x14ac:dyDescent="0.25">
      <c r="A14" s="37"/>
      <c r="B14" s="61">
        <v>45479</v>
      </c>
      <c r="C14" s="38">
        <v>18.6692</v>
      </c>
      <c r="D14" s="38">
        <v>17.475899999999999</v>
      </c>
      <c r="E14" s="38">
        <v>15.2592</v>
      </c>
      <c r="F14" s="38">
        <v>15.780799999999999</v>
      </c>
      <c r="G14" s="38">
        <v>15.4375</v>
      </c>
      <c r="H14" s="38">
        <v>14.938000000000001</v>
      </c>
      <c r="I14" s="38">
        <v>19.591100000000001</v>
      </c>
      <c r="J14" s="38">
        <v>11.238200000000001</v>
      </c>
      <c r="K14" s="38">
        <v>11.2285</v>
      </c>
      <c r="L14" s="38">
        <v>15.0718</v>
      </c>
      <c r="M14" s="38">
        <v>17.305299999999999</v>
      </c>
      <c r="N14" s="38">
        <v>20.9846</v>
      </c>
      <c r="O14" s="38">
        <v>18.165400000000002</v>
      </c>
      <c r="P14" s="38">
        <v>24.0489</v>
      </c>
      <c r="Q14" s="38">
        <v>25.140999999999998</v>
      </c>
      <c r="R14" s="38">
        <v>24.144200000000001</v>
      </c>
      <c r="S14" s="38">
        <v>34.390500000000003</v>
      </c>
      <c r="T14" s="38">
        <v>32.0349</v>
      </c>
      <c r="U14" s="38">
        <v>36.421599999999998</v>
      </c>
      <c r="V14" s="38">
        <v>67.045599999999993</v>
      </c>
      <c r="W14" s="38">
        <v>34.903399999999998</v>
      </c>
      <c r="X14" s="38">
        <v>28.815899999999999</v>
      </c>
      <c r="Y14" s="38">
        <v>33.5381</v>
      </c>
      <c r="Z14" s="38">
        <v>27.944099999999999</v>
      </c>
    </row>
    <row r="15" spans="1:29" x14ac:dyDescent="0.25">
      <c r="A15" s="37"/>
      <c r="B15" s="61">
        <v>45480</v>
      </c>
      <c r="C15" s="38">
        <v>26.660799999999998</v>
      </c>
      <c r="D15" s="38">
        <v>23.968</v>
      </c>
      <c r="E15" s="38">
        <v>21.167000000000002</v>
      </c>
      <c r="F15" s="38">
        <v>17.911200000000001</v>
      </c>
      <c r="G15" s="38">
        <v>18.079799999999999</v>
      </c>
      <c r="H15" s="38">
        <v>19.053699999999999</v>
      </c>
      <c r="I15" s="38">
        <v>14.144299999999999</v>
      </c>
      <c r="J15" s="38">
        <v>8.9718</v>
      </c>
      <c r="K15" s="38">
        <v>11.2692</v>
      </c>
      <c r="L15" s="38">
        <v>16.561499999999999</v>
      </c>
      <c r="M15" s="38">
        <v>23.607500000000002</v>
      </c>
      <c r="N15" s="38">
        <v>29.165900000000001</v>
      </c>
      <c r="O15" s="38">
        <v>30.000499999999999</v>
      </c>
      <c r="P15" s="38">
        <v>26.124199999999998</v>
      </c>
      <c r="Q15" s="38">
        <v>30.407</v>
      </c>
      <c r="R15" s="38">
        <v>32.165300000000002</v>
      </c>
      <c r="S15" s="38">
        <v>39.261299999999999</v>
      </c>
      <c r="T15" s="38">
        <v>43.714300000000001</v>
      </c>
      <c r="U15" s="38">
        <v>43.4221</v>
      </c>
      <c r="V15" s="38">
        <v>80.840699999999998</v>
      </c>
      <c r="W15" s="38">
        <v>48.086100000000002</v>
      </c>
      <c r="X15" s="38">
        <v>20.281500000000001</v>
      </c>
      <c r="Y15" s="38">
        <v>19.918800000000001</v>
      </c>
      <c r="Z15" s="38">
        <v>4.9800000000000004</v>
      </c>
    </row>
    <row r="16" spans="1:29" x14ac:dyDescent="0.25">
      <c r="A16" s="37"/>
      <c r="B16" s="61">
        <v>45481</v>
      </c>
      <c r="C16" s="38">
        <v>24.7956</v>
      </c>
      <c r="D16" s="38">
        <v>22.7454</v>
      </c>
      <c r="E16" s="38">
        <v>9.9651999999999994</v>
      </c>
      <c r="F16" s="38">
        <v>10.540800000000001</v>
      </c>
      <c r="G16" s="38">
        <v>16.360600000000002</v>
      </c>
      <c r="H16" s="38">
        <v>20.379000000000001</v>
      </c>
      <c r="I16" s="38">
        <v>10.2522</v>
      </c>
      <c r="J16" s="38">
        <v>5.4320000000000004</v>
      </c>
      <c r="K16" s="38">
        <v>16.770199999999999</v>
      </c>
      <c r="L16" s="38">
        <v>9.9199000000000002</v>
      </c>
      <c r="M16" s="38">
        <v>22.680399999999999</v>
      </c>
      <c r="N16" s="38">
        <v>25.6311</v>
      </c>
      <c r="O16" s="38">
        <v>34.5777</v>
      </c>
      <c r="P16" s="38">
        <v>37.677900000000001</v>
      </c>
      <c r="Q16" s="38">
        <v>39.2746</v>
      </c>
      <c r="R16" s="38">
        <v>43.898499999999999</v>
      </c>
      <c r="S16" s="38">
        <v>32.782699999999998</v>
      </c>
      <c r="T16" s="38">
        <v>43.998399999999997</v>
      </c>
      <c r="U16" s="38">
        <v>74.9251</v>
      </c>
      <c r="V16" s="38">
        <v>338.09620000000001</v>
      </c>
      <c r="W16" s="38">
        <v>48.783499999999997</v>
      </c>
      <c r="X16" s="38">
        <v>38.596600000000002</v>
      </c>
      <c r="Y16" s="38">
        <v>38.170699999999997</v>
      </c>
      <c r="Z16" s="38">
        <v>32.342799999999997</v>
      </c>
    </row>
    <row r="17" spans="1:26" x14ac:dyDescent="0.25">
      <c r="A17" s="37"/>
      <c r="B17" s="61">
        <v>45482</v>
      </c>
      <c r="C17" s="38">
        <v>35.876399999999997</v>
      </c>
      <c r="D17" s="38">
        <v>18.494399999999999</v>
      </c>
      <c r="E17" s="38">
        <v>19.553999999999998</v>
      </c>
      <c r="F17" s="38">
        <v>20.1172</v>
      </c>
      <c r="G17" s="38">
        <v>24.2746</v>
      </c>
      <c r="H17" s="38">
        <v>18.297999999999998</v>
      </c>
      <c r="I17" s="38">
        <v>18.198399999999999</v>
      </c>
      <c r="J17" s="38">
        <v>12.027100000000001</v>
      </c>
      <c r="K17" s="38">
        <v>19.249400000000001</v>
      </c>
      <c r="L17" s="38">
        <v>22.0716</v>
      </c>
      <c r="M17" s="38">
        <v>27.156199999999998</v>
      </c>
      <c r="N17" s="38">
        <v>9.7731999999999992</v>
      </c>
      <c r="O17" s="38">
        <v>18.216799999999999</v>
      </c>
      <c r="P17" s="38">
        <v>35.262300000000003</v>
      </c>
      <c r="Q17" s="38">
        <v>41.822200000000002</v>
      </c>
      <c r="R17" s="38">
        <v>47.367600000000003</v>
      </c>
      <c r="S17" s="38">
        <v>44.115900000000003</v>
      </c>
      <c r="T17" s="38">
        <v>46.945700000000002</v>
      </c>
      <c r="U17" s="38">
        <v>84.269199999999998</v>
      </c>
      <c r="V17" s="38">
        <v>-13.836600000000001</v>
      </c>
      <c r="W17" s="38">
        <v>9.5935000000000006</v>
      </c>
      <c r="X17" s="38">
        <v>12.344799999999999</v>
      </c>
      <c r="Y17" s="38">
        <v>43.459400000000002</v>
      </c>
      <c r="Z17" s="38">
        <v>10.840199999999999</v>
      </c>
    </row>
    <row r="18" spans="1:26" x14ac:dyDescent="0.25">
      <c r="A18" s="37"/>
      <c r="B18" s="61">
        <v>45483</v>
      </c>
      <c r="C18" s="38">
        <v>10.163500000000001</v>
      </c>
      <c r="D18" s="38">
        <v>12.2255</v>
      </c>
      <c r="E18" s="38">
        <v>7.8148</v>
      </c>
      <c r="F18" s="38">
        <v>16.4343</v>
      </c>
      <c r="G18" s="38">
        <v>8.0112000000000005</v>
      </c>
      <c r="H18" s="38">
        <v>21.640999999999998</v>
      </c>
      <c r="I18" s="38">
        <v>8.8937000000000008</v>
      </c>
      <c r="J18" s="38">
        <v>8.4786999999999999</v>
      </c>
      <c r="K18" s="38">
        <v>11.7959</v>
      </c>
      <c r="L18" s="38">
        <v>12.185700000000001</v>
      </c>
      <c r="M18" s="38">
        <v>14.1045</v>
      </c>
      <c r="N18" s="38">
        <v>15.451599999999999</v>
      </c>
      <c r="O18" s="38">
        <v>18.8736</v>
      </c>
      <c r="P18" s="38">
        <v>29.972999999999999</v>
      </c>
      <c r="Q18" s="38">
        <v>42.664400000000001</v>
      </c>
      <c r="R18" s="38">
        <v>205.50559999999999</v>
      </c>
      <c r="S18" s="38">
        <v>39.610999999999997</v>
      </c>
      <c r="T18" s="38">
        <v>14.097099999999999</v>
      </c>
      <c r="U18" s="38">
        <v>11.7087</v>
      </c>
      <c r="V18" s="38">
        <v>11.523999999999999</v>
      </c>
      <c r="W18" s="38">
        <v>11.1815</v>
      </c>
      <c r="X18" s="38">
        <v>12.1296</v>
      </c>
      <c r="Y18" s="38">
        <v>11.3565</v>
      </c>
      <c r="Z18" s="38">
        <v>12.5067</v>
      </c>
    </row>
    <row r="19" spans="1:26" x14ac:dyDescent="0.25">
      <c r="A19" s="37"/>
      <c r="B19" s="61">
        <v>45484</v>
      </c>
      <c r="C19" s="38">
        <v>14.31</v>
      </c>
      <c r="D19" s="38">
        <v>12.090400000000001</v>
      </c>
      <c r="E19" s="38">
        <v>12.1097</v>
      </c>
      <c r="F19" s="38">
        <v>11.7118</v>
      </c>
      <c r="G19" s="38">
        <v>11.8124</v>
      </c>
      <c r="H19" s="38">
        <v>11.766299999999999</v>
      </c>
      <c r="I19" s="38">
        <v>-21.792300000000001</v>
      </c>
      <c r="J19" s="38">
        <v>-0.64259999999999995</v>
      </c>
      <c r="K19" s="38">
        <v>11.227499999999999</v>
      </c>
      <c r="L19" s="38">
        <v>11.9131</v>
      </c>
      <c r="M19" s="38">
        <v>15.7342</v>
      </c>
      <c r="N19" s="38">
        <v>24.265999999999998</v>
      </c>
      <c r="O19" s="38">
        <v>23.976700000000001</v>
      </c>
      <c r="P19" s="38">
        <v>37.509099999999997</v>
      </c>
      <c r="Q19" s="38">
        <v>36.856400000000001</v>
      </c>
      <c r="R19" s="38">
        <v>18.563099999999999</v>
      </c>
      <c r="S19" s="38">
        <v>28.4724</v>
      </c>
      <c r="T19" s="38">
        <v>37.4467</v>
      </c>
      <c r="U19" s="38">
        <v>30.011399999999998</v>
      </c>
      <c r="V19" s="38">
        <v>79.348500000000001</v>
      </c>
      <c r="W19" s="38">
        <v>17.181100000000001</v>
      </c>
      <c r="X19" s="38">
        <v>14.200100000000001</v>
      </c>
      <c r="Y19" s="38">
        <v>16.315799999999999</v>
      </c>
      <c r="Z19" s="38">
        <v>14.9681</v>
      </c>
    </row>
    <row r="20" spans="1:26" x14ac:dyDescent="0.25">
      <c r="A20" s="37"/>
      <c r="B20" s="61">
        <v>45485</v>
      </c>
      <c r="C20" s="38">
        <v>14.0604</v>
      </c>
      <c r="D20" s="38">
        <v>13.5205</v>
      </c>
      <c r="E20" s="38">
        <v>13.4374</v>
      </c>
      <c r="F20" s="38">
        <v>13.3253</v>
      </c>
      <c r="G20" s="38">
        <v>16.154800000000002</v>
      </c>
      <c r="H20" s="38">
        <v>15.0044</v>
      </c>
      <c r="I20" s="38">
        <v>12.7386</v>
      </c>
      <c r="J20" s="38">
        <v>12.4536</v>
      </c>
      <c r="K20" s="38">
        <v>15.561400000000001</v>
      </c>
      <c r="L20" s="38">
        <v>19.5258</v>
      </c>
      <c r="M20" s="38">
        <v>28.807300000000001</v>
      </c>
      <c r="N20" s="38">
        <v>34.6203</v>
      </c>
      <c r="O20" s="38">
        <v>31.0608</v>
      </c>
      <c r="P20" s="38">
        <v>36.163600000000002</v>
      </c>
      <c r="Q20" s="38">
        <v>40.1128</v>
      </c>
      <c r="R20" s="38">
        <v>38.333399999999997</v>
      </c>
      <c r="S20" s="38">
        <v>41.152999999999999</v>
      </c>
      <c r="T20" s="38">
        <v>37.82</v>
      </c>
      <c r="U20" s="38">
        <v>41.3949</v>
      </c>
      <c r="V20" s="38">
        <v>50.179900000000004</v>
      </c>
      <c r="W20" s="38">
        <v>38.0745</v>
      </c>
      <c r="X20" s="38">
        <v>33.362400000000001</v>
      </c>
      <c r="Y20" s="38">
        <v>37.528799999999997</v>
      </c>
      <c r="Z20" s="38">
        <v>37.157200000000003</v>
      </c>
    </row>
    <row r="21" spans="1:26" x14ac:dyDescent="0.25">
      <c r="A21" s="37"/>
      <c r="B21" s="61">
        <v>45486</v>
      </c>
      <c r="C21" s="38">
        <v>17.428899999999999</v>
      </c>
      <c r="D21" s="38">
        <v>32.017600000000002</v>
      </c>
      <c r="E21" s="38">
        <v>31.939299999999999</v>
      </c>
      <c r="F21" s="38">
        <v>31.043099999999999</v>
      </c>
      <c r="G21" s="38">
        <v>32.041699999999999</v>
      </c>
      <c r="H21" s="38">
        <v>27.2957</v>
      </c>
      <c r="I21" s="38">
        <v>14.772500000000001</v>
      </c>
      <c r="J21" s="38">
        <v>11.882899999999999</v>
      </c>
      <c r="K21" s="38">
        <v>11.4453</v>
      </c>
      <c r="L21" s="38">
        <v>17.564800000000002</v>
      </c>
      <c r="M21" s="38">
        <v>35.625700000000002</v>
      </c>
      <c r="N21" s="38">
        <v>35.486499999999999</v>
      </c>
      <c r="O21" s="38">
        <v>35.017699999999998</v>
      </c>
      <c r="P21" s="38">
        <v>34.3324</v>
      </c>
      <c r="Q21" s="38">
        <v>33.5214</v>
      </c>
      <c r="R21" s="38">
        <v>34.414200000000001</v>
      </c>
      <c r="S21" s="38">
        <v>31.898</v>
      </c>
      <c r="T21" s="38">
        <v>47.867899999999999</v>
      </c>
      <c r="U21" s="38">
        <v>37.789299999999997</v>
      </c>
      <c r="V21" s="38">
        <v>40.148899999999998</v>
      </c>
      <c r="W21" s="38">
        <v>34.659500000000001</v>
      </c>
      <c r="X21" s="38">
        <v>29.258700000000001</v>
      </c>
      <c r="Y21" s="38">
        <v>48.232999999999997</v>
      </c>
      <c r="Z21" s="38">
        <v>47.178600000000003</v>
      </c>
    </row>
    <row r="22" spans="1:26" x14ac:dyDescent="0.25">
      <c r="A22" s="37"/>
      <c r="B22" s="61">
        <v>45487</v>
      </c>
      <c r="C22" s="38">
        <v>43.842599999999997</v>
      </c>
      <c r="D22" s="38">
        <v>38.695500000000003</v>
      </c>
      <c r="E22" s="38">
        <v>33.749600000000001</v>
      </c>
      <c r="F22" s="38">
        <v>30.404199999999999</v>
      </c>
      <c r="G22" s="38">
        <v>29.868200000000002</v>
      </c>
      <c r="H22" s="38">
        <v>19.7746</v>
      </c>
      <c r="I22" s="38">
        <v>9.0875000000000004</v>
      </c>
      <c r="J22" s="38">
        <v>8.9184999999999999</v>
      </c>
      <c r="K22" s="38">
        <v>11.8566</v>
      </c>
      <c r="L22" s="38">
        <v>27.954000000000001</v>
      </c>
      <c r="M22" s="38">
        <v>27.3795</v>
      </c>
      <c r="N22" s="38">
        <v>29.921800000000001</v>
      </c>
      <c r="O22" s="38">
        <v>30.211400000000001</v>
      </c>
      <c r="P22" s="38">
        <v>30.641200000000001</v>
      </c>
      <c r="Q22" s="38">
        <v>28.856200000000001</v>
      </c>
      <c r="R22" s="38">
        <v>114.53919999999999</v>
      </c>
      <c r="S22" s="38">
        <v>35.0807</v>
      </c>
      <c r="T22" s="38">
        <v>57.869199999999999</v>
      </c>
      <c r="U22" s="38">
        <v>77.2577</v>
      </c>
      <c r="V22" s="38">
        <v>266.14159999999998</v>
      </c>
      <c r="W22" s="38">
        <v>189.62719999999999</v>
      </c>
      <c r="X22" s="38">
        <v>43.164700000000003</v>
      </c>
      <c r="Y22" s="38">
        <v>40.575299999999999</v>
      </c>
      <c r="Z22" s="38">
        <v>26.6462</v>
      </c>
    </row>
    <row r="23" spans="1:26" x14ac:dyDescent="0.25">
      <c r="A23" s="37"/>
      <c r="B23" s="61">
        <v>45488</v>
      </c>
      <c r="C23" s="38">
        <v>25.518699999999999</v>
      </c>
      <c r="D23" s="38">
        <v>21.164300000000001</v>
      </c>
      <c r="E23" s="38">
        <v>26.0227</v>
      </c>
      <c r="F23" s="38">
        <v>26.12</v>
      </c>
      <c r="G23" s="38">
        <v>28.339500000000001</v>
      </c>
      <c r="H23" s="38">
        <v>38.240200000000002</v>
      </c>
      <c r="I23" s="38">
        <v>18.0884</v>
      </c>
      <c r="J23" s="38">
        <v>20.619499999999999</v>
      </c>
      <c r="K23" s="38">
        <v>16.8627</v>
      </c>
      <c r="L23" s="38">
        <v>23.081399999999999</v>
      </c>
      <c r="M23" s="38">
        <v>26.425899999999999</v>
      </c>
      <c r="N23" s="38">
        <v>29.654199999999999</v>
      </c>
      <c r="O23" s="38">
        <v>24.1219</v>
      </c>
      <c r="P23" s="38">
        <v>27.942399999999999</v>
      </c>
      <c r="Q23" s="38">
        <v>75.736400000000003</v>
      </c>
      <c r="R23" s="38">
        <v>325.35419999999999</v>
      </c>
      <c r="S23" s="38">
        <v>64.342299999999994</v>
      </c>
      <c r="T23" s="38">
        <v>165.61369999999999</v>
      </c>
      <c r="U23" s="38">
        <v>38.068600000000004</v>
      </c>
      <c r="V23" s="38">
        <v>36.271799999999999</v>
      </c>
      <c r="W23" s="38">
        <v>34.721200000000003</v>
      </c>
      <c r="X23" s="38">
        <v>56.316200000000002</v>
      </c>
      <c r="Y23" s="38">
        <v>61.1569</v>
      </c>
      <c r="Z23" s="38">
        <v>44.703400000000002</v>
      </c>
    </row>
    <row r="24" spans="1:26" x14ac:dyDescent="0.25">
      <c r="A24" s="37"/>
      <c r="B24" s="61">
        <v>45489</v>
      </c>
      <c r="C24" s="38">
        <v>26.2668</v>
      </c>
      <c r="D24" s="38">
        <v>26.5153</v>
      </c>
      <c r="E24" s="38">
        <v>25.686199999999999</v>
      </c>
      <c r="F24" s="38">
        <v>26.454899999999999</v>
      </c>
      <c r="G24" s="38">
        <v>27.7363</v>
      </c>
      <c r="H24" s="38">
        <v>31.0822</v>
      </c>
      <c r="I24" s="38">
        <v>20.370899999999999</v>
      </c>
      <c r="J24" s="38">
        <v>20.2852</v>
      </c>
      <c r="K24" s="38">
        <v>16.6585</v>
      </c>
      <c r="L24" s="38">
        <v>12.971500000000001</v>
      </c>
      <c r="M24" s="38">
        <v>14.604699999999999</v>
      </c>
      <c r="N24" s="38">
        <v>18.409300000000002</v>
      </c>
      <c r="O24" s="38">
        <v>19.495200000000001</v>
      </c>
      <c r="P24" s="38">
        <v>8.8743999999999996</v>
      </c>
      <c r="Q24" s="38">
        <v>17.718399999999999</v>
      </c>
      <c r="R24" s="38">
        <v>103.55880000000001</v>
      </c>
      <c r="S24" s="38">
        <v>35.595700000000001</v>
      </c>
      <c r="T24" s="38">
        <v>16.255800000000001</v>
      </c>
      <c r="U24" s="38">
        <v>19.490400000000001</v>
      </c>
      <c r="V24" s="38">
        <v>8.7470999999999997</v>
      </c>
      <c r="W24" s="38">
        <v>44.890599999999999</v>
      </c>
      <c r="X24" s="38">
        <v>43.757800000000003</v>
      </c>
      <c r="Y24" s="38">
        <v>26.729800000000001</v>
      </c>
      <c r="Z24" s="38">
        <v>9.3272999999999993</v>
      </c>
    </row>
    <row r="25" spans="1:26" x14ac:dyDescent="0.25">
      <c r="A25" s="37"/>
      <c r="B25" s="61">
        <v>45490</v>
      </c>
      <c r="C25" s="38">
        <v>8.4642999999999997</v>
      </c>
      <c r="D25" s="38">
        <v>8.5517000000000003</v>
      </c>
      <c r="E25" s="38">
        <v>8.1978000000000009</v>
      </c>
      <c r="F25" s="38">
        <v>8.3515999999999995</v>
      </c>
      <c r="G25" s="38">
        <v>8.4620999999999995</v>
      </c>
      <c r="H25" s="38">
        <v>8.5959000000000003</v>
      </c>
      <c r="I25" s="38">
        <v>8.2225999999999999</v>
      </c>
      <c r="J25" s="38">
        <v>7.5583999999999998</v>
      </c>
      <c r="K25" s="38">
        <v>9.6455000000000002</v>
      </c>
      <c r="L25" s="38">
        <v>22.2334</v>
      </c>
      <c r="M25" s="38">
        <v>30.862100000000002</v>
      </c>
      <c r="N25" s="38">
        <v>28.187000000000001</v>
      </c>
      <c r="O25" s="38">
        <v>33.848100000000002</v>
      </c>
      <c r="P25" s="38">
        <v>34.114199999999997</v>
      </c>
      <c r="Q25" s="38">
        <v>37.258000000000003</v>
      </c>
      <c r="R25" s="38">
        <v>37.493299999999998</v>
      </c>
      <c r="S25" s="38">
        <v>34.6706</v>
      </c>
      <c r="T25" s="38">
        <v>33.642600000000002</v>
      </c>
      <c r="U25" s="38">
        <v>40.1965</v>
      </c>
      <c r="V25" s="38">
        <v>46.060699999999997</v>
      </c>
      <c r="W25" s="38">
        <v>46.9574</v>
      </c>
      <c r="X25" s="38">
        <v>43.571199999999997</v>
      </c>
      <c r="Y25" s="38">
        <v>53.710900000000002</v>
      </c>
      <c r="Z25" s="38">
        <v>44.205100000000002</v>
      </c>
    </row>
    <row r="26" spans="1:26" x14ac:dyDescent="0.25">
      <c r="A26" s="37"/>
      <c r="B26" s="61">
        <v>45491</v>
      </c>
      <c r="C26" s="38">
        <v>43.273499999999999</v>
      </c>
      <c r="D26" s="38">
        <v>38.605400000000003</v>
      </c>
      <c r="E26" s="38">
        <v>36.573799999999999</v>
      </c>
      <c r="F26" s="38">
        <v>38.651499999999999</v>
      </c>
      <c r="G26" s="38">
        <v>27.975999999999999</v>
      </c>
      <c r="H26" s="38">
        <v>47.255400000000002</v>
      </c>
      <c r="I26" s="38">
        <v>65.596699999999998</v>
      </c>
      <c r="J26" s="38">
        <v>64.340199999999996</v>
      </c>
      <c r="K26" s="38">
        <v>43.032600000000002</v>
      </c>
      <c r="L26" s="38">
        <v>29.617100000000001</v>
      </c>
      <c r="M26" s="38">
        <v>36.1556</v>
      </c>
      <c r="N26" s="38">
        <v>37.508200000000002</v>
      </c>
      <c r="O26" s="38">
        <v>37.747599999999998</v>
      </c>
      <c r="P26" s="38">
        <v>44.909100000000002</v>
      </c>
      <c r="Q26" s="38">
        <v>33.684399999999997</v>
      </c>
      <c r="R26" s="38">
        <v>13.172800000000001</v>
      </c>
      <c r="S26" s="38">
        <v>9.4306999999999999</v>
      </c>
      <c r="T26" s="38">
        <v>29.5946</v>
      </c>
      <c r="U26" s="38">
        <v>38.455599999999997</v>
      </c>
      <c r="V26" s="38">
        <v>36.415199999999999</v>
      </c>
      <c r="W26" s="38">
        <v>44.999600000000001</v>
      </c>
      <c r="X26" s="38">
        <v>39.597299999999997</v>
      </c>
      <c r="Y26" s="38">
        <v>38.171700000000001</v>
      </c>
      <c r="Z26" s="38">
        <v>22.258299999999998</v>
      </c>
    </row>
    <row r="27" spans="1:26" x14ac:dyDescent="0.25">
      <c r="A27" s="37"/>
      <c r="B27" s="61">
        <v>45492</v>
      </c>
      <c r="C27" s="38">
        <v>26.340900000000001</v>
      </c>
      <c r="D27" s="38">
        <v>28.140699999999999</v>
      </c>
      <c r="E27" s="38">
        <v>18.907399999999999</v>
      </c>
      <c r="F27" s="38">
        <v>19.166599999999999</v>
      </c>
      <c r="G27" s="38">
        <v>18.9727</v>
      </c>
      <c r="H27" s="38">
        <v>19.585599999999999</v>
      </c>
      <c r="I27" s="38">
        <v>18.985600000000002</v>
      </c>
      <c r="J27" s="38">
        <v>9.1768999999999998</v>
      </c>
      <c r="K27" s="38">
        <v>14.6251</v>
      </c>
      <c r="L27" s="38">
        <v>25.304500000000001</v>
      </c>
      <c r="M27" s="38">
        <v>27.7166</v>
      </c>
      <c r="N27" s="38">
        <v>31.6478</v>
      </c>
      <c r="O27" s="38">
        <v>16.512799999999999</v>
      </c>
      <c r="P27" s="38">
        <v>41.658999999999999</v>
      </c>
      <c r="Q27" s="38">
        <v>51.755600000000001</v>
      </c>
      <c r="R27" s="38">
        <v>49.2288</v>
      </c>
      <c r="S27" s="38">
        <v>43.413899999999998</v>
      </c>
      <c r="T27" s="38">
        <v>46.349600000000002</v>
      </c>
      <c r="U27" s="38">
        <v>52.156799999999997</v>
      </c>
      <c r="V27" s="38">
        <v>115.19459999999999</v>
      </c>
      <c r="W27" s="38">
        <v>56.050800000000002</v>
      </c>
      <c r="X27" s="38">
        <v>44.370399999999997</v>
      </c>
      <c r="Y27" s="38">
        <v>52.034500000000001</v>
      </c>
      <c r="Z27" s="38">
        <v>47.709800000000001</v>
      </c>
    </row>
    <row r="28" spans="1:26" x14ac:dyDescent="0.25">
      <c r="A28" s="37"/>
      <c r="B28" s="61">
        <v>45493</v>
      </c>
      <c r="C28" s="38">
        <v>32.778599999999997</v>
      </c>
      <c r="D28" s="38">
        <v>27.738900000000001</v>
      </c>
      <c r="E28" s="38">
        <v>33.383499999999998</v>
      </c>
      <c r="F28" s="38">
        <v>22.5046</v>
      </c>
      <c r="G28" s="38">
        <v>32.833799999999997</v>
      </c>
      <c r="H28" s="38">
        <v>33.419499999999999</v>
      </c>
      <c r="I28" s="38">
        <v>14.7308</v>
      </c>
      <c r="J28" s="38">
        <v>12.2674</v>
      </c>
      <c r="K28" s="38">
        <v>12.190099999999999</v>
      </c>
      <c r="L28" s="38">
        <v>13.6752</v>
      </c>
      <c r="M28" s="38">
        <v>22.743500000000001</v>
      </c>
      <c r="N28" s="38">
        <v>39.140999999999998</v>
      </c>
      <c r="O28" s="38">
        <v>40.212299999999999</v>
      </c>
      <c r="P28" s="38">
        <v>43.953899999999997</v>
      </c>
      <c r="Q28" s="38">
        <v>48.884999999999998</v>
      </c>
      <c r="R28" s="38">
        <v>51.026499999999999</v>
      </c>
      <c r="S28" s="38">
        <v>354.98790000000002</v>
      </c>
      <c r="T28" s="38">
        <v>133.57490000000001</v>
      </c>
      <c r="U28" s="38">
        <v>61.5182</v>
      </c>
      <c r="V28" s="38">
        <v>116.7247</v>
      </c>
      <c r="W28" s="38">
        <v>66.538899999999998</v>
      </c>
      <c r="X28" s="38">
        <v>53.461799999999997</v>
      </c>
      <c r="Y28" s="38">
        <v>47.328299999999999</v>
      </c>
      <c r="Z28" s="38">
        <v>23.8124</v>
      </c>
    </row>
    <row r="29" spans="1:26" x14ac:dyDescent="0.25">
      <c r="A29" s="37"/>
      <c r="B29" s="61">
        <v>45494</v>
      </c>
      <c r="C29" s="38">
        <v>18.553899999999999</v>
      </c>
      <c r="D29" s="38">
        <v>16.221</v>
      </c>
      <c r="E29" s="38">
        <v>28.7532</v>
      </c>
      <c r="F29" s="38">
        <v>12.437900000000001</v>
      </c>
      <c r="G29" s="38">
        <v>12.422599999999999</v>
      </c>
      <c r="H29" s="38">
        <v>19.281500000000001</v>
      </c>
      <c r="I29" s="38">
        <v>11.5595</v>
      </c>
      <c r="J29" s="38">
        <v>12.5504</v>
      </c>
      <c r="K29" s="38">
        <v>10.489599999999999</v>
      </c>
      <c r="L29" s="38">
        <v>12.462</v>
      </c>
      <c r="M29" s="38">
        <v>15.317</v>
      </c>
      <c r="N29" s="38">
        <v>17.296700000000001</v>
      </c>
      <c r="O29" s="38">
        <v>16.917999999999999</v>
      </c>
      <c r="P29" s="38">
        <v>36.292700000000004</v>
      </c>
      <c r="Q29" s="38">
        <v>34.217100000000002</v>
      </c>
      <c r="R29" s="38">
        <v>34.051000000000002</v>
      </c>
      <c r="S29" s="38">
        <v>33.921900000000001</v>
      </c>
      <c r="T29" s="38">
        <v>34.7517</v>
      </c>
      <c r="U29" s="38">
        <v>41.065899999999999</v>
      </c>
      <c r="V29" s="38">
        <v>42.318199999999997</v>
      </c>
      <c r="W29" s="38">
        <v>37.303199999999997</v>
      </c>
      <c r="X29" s="38">
        <v>17.100300000000001</v>
      </c>
      <c r="Y29" s="38">
        <v>38.805599999999998</v>
      </c>
      <c r="Z29" s="38">
        <v>28.8704</v>
      </c>
    </row>
    <row r="30" spans="1:26" x14ac:dyDescent="0.25">
      <c r="A30" s="37"/>
      <c r="B30" s="61">
        <v>45495</v>
      </c>
      <c r="C30" s="38">
        <v>30.2729</v>
      </c>
      <c r="D30" s="38">
        <v>30.984300000000001</v>
      </c>
      <c r="E30" s="38">
        <v>16.436399999999999</v>
      </c>
      <c r="F30" s="38">
        <v>25.831499999999998</v>
      </c>
      <c r="G30" s="38">
        <v>23.636700000000001</v>
      </c>
      <c r="H30" s="38">
        <v>17.607800000000001</v>
      </c>
      <c r="I30" s="38">
        <v>11.0106</v>
      </c>
      <c r="J30" s="38">
        <v>22.036200000000001</v>
      </c>
      <c r="K30" s="38">
        <v>19.6403</v>
      </c>
      <c r="L30" s="38">
        <v>20.817</v>
      </c>
      <c r="M30" s="38">
        <v>25.947500000000002</v>
      </c>
      <c r="N30" s="38">
        <v>33.023000000000003</v>
      </c>
      <c r="O30" s="38">
        <v>34.691800000000001</v>
      </c>
      <c r="P30" s="38">
        <v>38.164700000000003</v>
      </c>
      <c r="Q30" s="38">
        <v>46.511400000000002</v>
      </c>
      <c r="R30" s="38">
        <v>49.430999999999997</v>
      </c>
      <c r="S30" s="38">
        <v>31.0014</v>
      </c>
      <c r="T30" s="38">
        <v>61.246000000000002</v>
      </c>
      <c r="U30" s="38">
        <v>53.073500000000003</v>
      </c>
      <c r="V30" s="38">
        <v>81.246700000000004</v>
      </c>
      <c r="W30" s="38">
        <v>48.198099999999997</v>
      </c>
      <c r="X30" s="38">
        <v>33.764299999999999</v>
      </c>
      <c r="Y30" s="38">
        <v>17.6524</v>
      </c>
      <c r="Z30" s="38">
        <v>33.710700000000003</v>
      </c>
    </row>
    <row r="31" spans="1:26" x14ac:dyDescent="0.25">
      <c r="A31" s="37"/>
      <c r="B31" s="61">
        <v>45496</v>
      </c>
      <c r="C31" s="38">
        <v>20.307400000000001</v>
      </c>
      <c r="D31" s="38">
        <v>8.5338999999999992</v>
      </c>
      <c r="E31" s="38">
        <v>8.1598000000000006</v>
      </c>
      <c r="F31" s="38">
        <v>8.5412999999999997</v>
      </c>
      <c r="G31" s="38">
        <v>8.9047999999999998</v>
      </c>
      <c r="H31" s="38">
        <v>23.4635</v>
      </c>
      <c r="I31" s="38">
        <v>8.2807999999999993</v>
      </c>
      <c r="J31" s="38">
        <v>8.9763999999999999</v>
      </c>
      <c r="K31" s="38">
        <v>14.696400000000001</v>
      </c>
      <c r="L31" s="38">
        <v>20.232900000000001</v>
      </c>
      <c r="M31" s="38">
        <v>22.124500000000001</v>
      </c>
      <c r="N31" s="38">
        <v>46.128100000000003</v>
      </c>
      <c r="O31" s="38">
        <v>53.110399999999998</v>
      </c>
      <c r="P31" s="38">
        <v>68.736099999999993</v>
      </c>
      <c r="Q31" s="38">
        <v>77.433400000000006</v>
      </c>
      <c r="R31" s="38">
        <v>96.853700000000003</v>
      </c>
      <c r="S31" s="38">
        <v>113.7448</v>
      </c>
      <c r="T31" s="38">
        <v>209.66200000000001</v>
      </c>
      <c r="U31" s="38">
        <v>846.75879999999995</v>
      </c>
      <c r="V31" s="38">
        <v>942.27380000000005</v>
      </c>
      <c r="W31" s="38">
        <v>310.43689999999998</v>
      </c>
      <c r="X31" s="38">
        <v>172.07239999999999</v>
      </c>
      <c r="Y31" s="38">
        <v>19.0123</v>
      </c>
      <c r="Z31" s="38">
        <v>49.372599999999998</v>
      </c>
    </row>
    <row r="32" spans="1:26" x14ac:dyDescent="0.25">
      <c r="A32" s="37"/>
      <c r="B32" s="61">
        <v>45497</v>
      </c>
      <c r="C32" s="38">
        <v>51.633400000000002</v>
      </c>
      <c r="D32" s="38">
        <v>43.694200000000002</v>
      </c>
      <c r="E32" s="38">
        <v>42.410299999999999</v>
      </c>
      <c r="F32" s="38">
        <v>48.269500000000001</v>
      </c>
      <c r="G32" s="38">
        <v>49.868099999999998</v>
      </c>
      <c r="H32" s="38">
        <v>61.206699999999998</v>
      </c>
      <c r="I32" s="38">
        <v>22.605399999999999</v>
      </c>
      <c r="J32" s="38">
        <v>36.554499999999997</v>
      </c>
      <c r="K32" s="38">
        <v>33.777099999999997</v>
      </c>
      <c r="L32" s="38">
        <v>35.502400000000002</v>
      </c>
      <c r="M32" s="38">
        <v>38.068600000000004</v>
      </c>
      <c r="N32" s="38">
        <v>43.233499999999999</v>
      </c>
      <c r="O32" s="38">
        <v>46.158499999999997</v>
      </c>
      <c r="P32" s="38">
        <v>60.472000000000001</v>
      </c>
      <c r="Q32" s="38">
        <v>50.060899999999997</v>
      </c>
      <c r="R32" s="38">
        <v>76.008700000000005</v>
      </c>
      <c r="S32" s="38">
        <v>54.535899999999998</v>
      </c>
      <c r="T32" s="38">
        <v>133.66579999999999</v>
      </c>
      <c r="U32" s="38">
        <v>645.22540000000004</v>
      </c>
      <c r="V32" s="38">
        <v>298.8175</v>
      </c>
      <c r="W32" s="38">
        <v>136.779</v>
      </c>
      <c r="X32" s="38">
        <v>77.903000000000006</v>
      </c>
      <c r="Y32" s="38">
        <v>21.784600000000001</v>
      </c>
      <c r="Z32" s="38">
        <v>10.9757</v>
      </c>
    </row>
    <row r="34" spans="2:27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2:27" x14ac:dyDescent="0.25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7" x14ac:dyDescent="0.25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 spans="2:27" x14ac:dyDescent="0.2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 spans="2:27" x14ac:dyDescent="0.2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 spans="2:27" x14ac:dyDescent="0.25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 spans="2:27" x14ac:dyDescent="0.25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 spans="2:27" x14ac:dyDescent="0.25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 spans="2:27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 spans="2:27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 spans="2:27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 spans="2:27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 spans="2:27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 spans="2:27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 spans="2:27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 spans="2:27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 spans="2:27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 spans="2:27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 spans="2:27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 spans="2:27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 spans="2:27" x14ac:dyDescent="0.25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 spans="2:27" x14ac:dyDescent="0.25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 spans="2:27" x14ac:dyDescent="0.25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 spans="2:27" x14ac:dyDescent="0.2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 spans="2:27" x14ac:dyDescent="0.2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2:27" x14ac:dyDescent="0.2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2:27" x14ac:dyDescent="0.2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2:27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2:27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 spans="2:27" x14ac:dyDescent="0.25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 spans="2:27" x14ac:dyDescent="0.25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</sheetData>
  <phoneticPr fontId="4" type="noConversion"/>
  <pageMargins left="0.7" right="0.7" top="0.75" bottom="0.75" header="0.3" footer="0.3"/>
  <pageSetup scale="3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09FC4-B1CE-45B5-8EF8-A13D0ECCAB97}">
  <dimension ref="A1:O721"/>
  <sheetViews>
    <sheetView topLeftCell="B1" workbookViewId="0">
      <selection activeCell="H16" sqref="H16"/>
    </sheetView>
  </sheetViews>
  <sheetFormatPr defaultRowHeight="15" x14ac:dyDescent="0.25"/>
  <cols>
    <col min="1" max="1" width="11.28515625" style="64" bestFit="1" customWidth="1"/>
    <col min="2" max="2" width="6.7109375" style="64" bestFit="1" customWidth="1"/>
    <col min="3" max="3" width="11.7109375" style="64" bestFit="1" customWidth="1"/>
    <col min="4" max="4" width="5.28515625" style="64" bestFit="1" customWidth="1"/>
    <col min="5" max="5" width="9.28515625" style="54" bestFit="1" customWidth="1"/>
    <col min="6" max="6" width="12.7109375" style="54" bestFit="1" customWidth="1"/>
    <col min="7" max="7" width="4.28515625" style="54" customWidth="1"/>
    <col min="8" max="8" width="21.7109375" style="54" bestFit="1" customWidth="1"/>
    <col min="9" max="9" width="8" style="64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63" t="s">
        <v>54</v>
      </c>
      <c r="C1" s="64" t="s">
        <v>52</v>
      </c>
      <c r="D1" s="64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45592</v>
      </c>
      <c r="B2" s="64">
        <v>10</v>
      </c>
      <c r="C2" s="64">
        <v>7</v>
      </c>
      <c r="D2" s="64">
        <v>1</v>
      </c>
      <c r="E2" s="42">
        <v>13.892300000000001</v>
      </c>
      <c r="F2" s="64" t="str">
        <f>IF(AND(RTO__39[[#This Row],[Month]]&gt;5,RTO__39[[#This Row],[Month]]&lt;10,RTO__39[[#This Row],[Day of Week]]&lt;=5,RTO__39[[#This Row],[Hour]]&gt;=15,RTO__39[[#This Row],[Hour]]&lt;=18),"ON","OFF")</f>
        <v>OFF</v>
      </c>
      <c r="G2"/>
      <c r="H2" s="50" t="s">
        <v>55</v>
      </c>
      <c r="I2" s="44">
        <f>AVERAGE(RTO__39[Pricing])</f>
        <v>23.332150208623077</v>
      </c>
      <c r="J2" s="35">
        <f>I2/1000</f>
        <v>2.3332150208623077E-2</v>
      </c>
      <c r="L2" s="50" t="str">
        <f>UPPER(TEXT(EDATE(A720,1),"MMMM"))</f>
        <v>DECEMBER</v>
      </c>
    </row>
    <row r="3" spans="1:15" x14ac:dyDescent="0.25">
      <c r="A3" s="34">
        <v>45592</v>
      </c>
      <c r="B3" s="64">
        <v>10</v>
      </c>
      <c r="C3" s="64">
        <v>7</v>
      </c>
      <c r="D3" s="64">
        <v>2</v>
      </c>
      <c r="E3" s="42">
        <v>14.5844</v>
      </c>
      <c r="F3" s="64" t="str">
        <f>IF(AND(RTO__39[[#This Row],[Month]]&gt;5,RTO__39[[#This Row],[Month]]&lt;10,RTO__39[[#This Row],[Day of Week]]&lt;=5,RTO__39[[#This Row],[Hour]]&gt;=15,RTO__39[[#This Row],[Hour]]&lt;=18),"ON","OFF")</f>
        <v>OFF</v>
      </c>
      <c r="G3"/>
      <c r="H3" s="50" t="s">
        <v>61</v>
      </c>
      <c r="I3" s="45">
        <f>IFERROR(AVERAGEIF(RTO__39[On / Off-Peak],"ON",RTO__39[Pricing]),0)</f>
        <v>0</v>
      </c>
      <c r="J3" s="35">
        <f>IFERROR(I3/1000,0)</f>
        <v>0</v>
      </c>
      <c r="L3" s="50" t="str">
        <f>TEXT(EDATE(A720,1),"YYYY")</f>
        <v>2024</v>
      </c>
    </row>
    <row r="4" spans="1:15" x14ac:dyDescent="0.25">
      <c r="A4" s="34">
        <v>45592</v>
      </c>
      <c r="B4" s="64">
        <v>10</v>
      </c>
      <c r="C4" s="64">
        <v>7</v>
      </c>
      <c r="D4" s="64">
        <v>3</v>
      </c>
      <c r="E4" s="42">
        <v>14.460100000000001</v>
      </c>
      <c r="F4" s="64" t="str">
        <f>IF(AND(RTO__39[[#This Row],[Month]]&gt;5,RTO__39[[#This Row],[Month]]&lt;10,RTO__39[[#This Row],[Day of Week]]&lt;=5,RTO__39[[#This Row],[Hour]]&gt;=15,RTO__39[[#This Row],[Hour]]&lt;=18),"ON","OFF")</f>
        <v>OFF</v>
      </c>
      <c r="G4"/>
      <c r="H4" s="50" t="s">
        <v>58</v>
      </c>
      <c r="I4" s="45">
        <f>IFERROR(AVERAGEIF(RTO__39[On / Off-Peak],"OFF",RTO__39[Pricing]),0)</f>
        <v>23.332150208623077</v>
      </c>
      <c r="J4" s="35">
        <f>IFERROR(I4/1000,0)</f>
        <v>2.3332150208623077E-2</v>
      </c>
      <c r="L4" s="33"/>
    </row>
    <row r="5" spans="1:15" x14ac:dyDescent="0.25">
      <c r="A5" s="34">
        <v>45592</v>
      </c>
      <c r="B5" s="64">
        <v>10</v>
      </c>
      <c r="C5" s="64">
        <v>7</v>
      </c>
      <c r="D5" s="64">
        <v>4</v>
      </c>
      <c r="E5" s="42">
        <v>12.2752</v>
      </c>
      <c r="F5" s="64" t="str">
        <f>IF(AND(RTO__39[[#This Row],[Month]]&gt;5,RTO__39[[#This Row],[Month]]&lt;10,RTO__39[[#This Row],[Day of Week]]&lt;=5,RTO__39[[#This Row],[Hour]]&gt;=15,RTO__39[[#This Row],[Hour]]&lt;=18),"ON","OFF")</f>
        <v>OFF</v>
      </c>
      <c r="G5"/>
      <c r="H5" s="64"/>
      <c r="I5"/>
      <c r="L5" s="43" t="s">
        <v>66</v>
      </c>
      <c r="M5" s="60"/>
      <c r="N5" s="60"/>
      <c r="O5" s="60"/>
    </row>
    <row r="6" spans="1:15" x14ac:dyDescent="0.25">
      <c r="A6" s="34">
        <v>45592</v>
      </c>
      <c r="B6" s="64">
        <v>10</v>
      </c>
      <c r="C6" s="64">
        <v>7</v>
      </c>
      <c r="D6" s="64">
        <v>5</v>
      </c>
      <c r="E6" s="42">
        <v>12.186199999999999</v>
      </c>
      <c r="F6" s="64" t="str">
        <f>IF(AND(RTO__39[[#This Row],[Month]]&gt;5,RTO__39[[#This Row],[Month]]&lt;10,RTO__39[[#This Row],[Day of Week]]&lt;=5,RTO__39[[#This Row],[Hour]]&gt;=15,RTO__39[[#This Row],[Hour]]&lt;=18),"ON","OFF")</f>
        <v>OFF</v>
      </c>
      <c r="G6"/>
      <c r="H6" s="64"/>
      <c r="I6"/>
      <c r="L6" s="56" t="str">
        <f>TEXT(A2,"MMMM")</f>
        <v>October</v>
      </c>
      <c r="M6" s="56" t="str">
        <f>TEXT(A2,"dd")</f>
        <v>27</v>
      </c>
    </row>
    <row r="7" spans="1:15" x14ac:dyDescent="0.25">
      <c r="A7" s="34">
        <v>45592</v>
      </c>
      <c r="B7" s="64">
        <v>10</v>
      </c>
      <c r="C7" s="64">
        <v>7</v>
      </c>
      <c r="D7" s="64">
        <v>6</v>
      </c>
      <c r="E7" s="42">
        <v>15.746600000000001</v>
      </c>
      <c r="F7" s="64" t="str">
        <f>IF(AND(RTO__39[[#This Row],[Month]]&gt;5,RTO__39[[#This Row],[Month]]&lt;10,RTO__39[[#This Row],[Day of Week]]&lt;=5,RTO__39[[#This Row],[Hour]]&gt;=15,RTO__39[[#This Row],[Hour]]&lt;=18),"ON","OFF")</f>
        <v>OFF</v>
      </c>
      <c r="G7"/>
      <c r="H7" s="64"/>
      <c r="I7" s="34"/>
      <c r="L7" s="56" t="str">
        <f>TEXT(A720,"MMMM")</f>
        <v>November</v>
      </c>
      <c r="M7" s="50" t="str">
        <f>TEXT(A720,"dd")</f>
        <v>25</v>
      </c>
    </row>
    <row r="8" spans="1:15" x14ac:dyDescent="0.25">
      <c r="A8" s="34">
        <v>45592</v>
      </c>
      <c r="B8" s="64">
        <v>10</v>
      </c>
      <c r="C8" s="64">
        <v>7</v>
      </c>
      <c r="D8" s="64">
        <v>7</v>
      </c>
      <c r="E8" s="42">
        <v>13.205500000000001</v>
      </c>
      <c r="F8" s="64" t="str">
        <f>IF(AND(RTO__39[[#This Row],[Month]]&gt;5,RTO__39[[#This Row],[Month]]&lt;10,RTO__39[[#This Row],[Day of Week]]&lt;=5,RTO__39[[#This Row],[Hour]]&gt;=15,RTO__39[[#This Row],[Hour]]&lt;=18),"ON","OFF")</f>
        <v>OFF</v>
      </c>
      <c r="G8"/>
      <c r="H8" s="64"/>
      <c r="I8"/>
      <c r="L8" s="34"/>
      <c r="M8" s="34"/>
    </row>
    <row r="9" spans="1:15" x14ac:dyDescent="0.25">
      <c r="A9" s="34">
        <v>45592</v>
      </c>
      <c r="B9" s="64">
        <v>10</v>
      </c>
      <c r="C9" s="64">
        <v>7</v>
      </c>
      <c r="D9" s="64">
        <v>8</v>
      </c>
      <c r="E9" s="42">
        <v>15.990600000000001</v>
      </c>
      <c r="F9" s="64" t="str">
        <f>IF(AND(RTO__39[[#This Row],[Month]]&gt;5,RTO__39[[#This Row],[Month]]&lt;10,RTO__39[[#This Row],[Day of Week]]&lt;=5,RTO__39[[#This Row],[Hour]]&gt;=15,RTO__39[[#This Row],[Hour]]&lt;=18),"ON","OFF")</f>
        <v>OFF</v>
      </c>
      <c r="G9"/>
      <c r="H9"/>
      <c r="I9"/>
      <c r="L9" t="s">
        <v>65</v>
      </c>
    </row>
    <row r="10" spans="1:15" x14ac:dyDescent="0.25">
      <c r="A10" s="34">
        <v>45592</v>
      </c>
      <c r="B10" s="64">
        <v>10</v>
      </c>
      <c r="C10" s="64">
        <v>7</v>
      </c>
      <c r="D10" s="64">
        <v>9</v>
      </c>
      <c r="E10" s="42">
        <v>13.1541</v>
      </c>
      <c r="F10" s="64" t="str">
        <f>IF(AND(RTO__39[[#This Row],[Month]]&gt;5,RTO__39[[#This Row],[Month]]&lt;10,RTO__39[[#This Row],[Day of Week]]&lt;=5,RTO__39[[#This Row],[Hour]]&gt;=15,RTO__39[[#This Row],[Hour]]&lt;=18),"ON","OFF")</f>
        <v>OFF</v>
      </c>
      <c r="G10"/>
      <c r="H10" s="64"/>
      <c r="I10"/>
      <c r="L10" s="50">
        <f>ABS(_xlfn.DAYS(A720+1,A2))</f>
        <v>30</v>
      </c>
    </row>
    <row r="11" spans="1:15" x14ac:dyDescent="0.25">
      <c r="A11" s="34">
        <v>45592</v>
      </c>
      <c r="B11" s="64">
        <v>10</v>
      </c>
      <c r="C11" s="64">
        <v>7</v>
      </c>
      <c r="D11" s="64">
        <v>10</v>
      </c>
      <c r="E11" s="42">
        <v>15.19</v>
      </c>
      <c r="F11" s="64" t="str">
        <f>IF(AND(RTO__39[[#This Row],[Month]]&gt;5,RTO__39[[#This Row],[Month]]&lt;10,RTO__39[[#This Row],[Day of Week]]&lt;=5,RTO__39[[#This Row],[Hour]]&gt;=15,RTO__39[[#This Row],[Hour]]&lt;=18),"ON","OFF")</f>
        <v>OFF</v>
      </c>
      <c r="G11"/>
      <c r="H11" s="64"/>
      <c r="I11"/>
    </row>
    <row r="12" spans="1:15" x14ac:dyDescent="0.25">
      <c r="A12" s="34">
        <v>45592</v>
      </c>
      <c r="B12" s="64">
        <v>10</v>
      </c>
      <c r="C12" s="64">
        <v>7</v>
      </c>
      <c r="D12" s="64">
        <v>11</v>
      </c>
      <c r="E12" s="42">
        <v>14.738099999999999</v>
      </c>
      <c r="F12" s="64" t="str">
        <f>IF(AND(RTO__39[[#This Row],[Month]]&gt;5,RTO__39[[#This Row],[Month]]&lt;10,RTO__39[[#This Row],[Day of Week]]&lt;=5,RTO__39[[#This Row],[Hour]]&gt;=15,RTO__39[[#This Row],[Hour]]&lt;=18),"ON","OFF")</f>
        <v>OFF</v>
      </c>
      <c r="G12"/>
      <c r="H12" s="64"/>
      <c r="I12"/>
    </row>
    <row r="13" spans="1:15" x14ac:dyDescent="0.25">
      <c r="A13" s="34">
        <v>45592</v>
      </c>
      <c r="B13" s="64">
        <v>10</v>
      </c>
      <c r="C13" s="64">
        <v>7</v>
      </c>
      <c r="D13" s="64">
        <v>12</v>
      </c>
      <c r="E13" s="42">
        <v>13.776199999999999</v>
      </c>
      <c r="F13" s="64" t="str">
        <f>IF(AND(RTO__39[[#This Row],[Month]]&gt;5,RTO__39[[#This Row],[Month]]&lt;10,RTO__39[[#This Row],[Day of Week]]&lt;=5,RTO__39[[#This Row],[Hour]]&gt;=15,RTO__39[[#This Row],[Hour]]&lt;=18),"ON","OFF")</f>
        <v>OFF</v>
      </c>
      <c r="G13"/>
      <c r="H13" s="64"/>
      <c r="I13"/>
    </row>
    <row r="14" spans="1:15" x14ac:dyDescent="0.25">
      <c r="A14" s="34">
        <v>45592</v>
      </c>
      <c r="B14" s="64">
        <v>10</v>
      </c>
      <c r="C14" s="64">
        <v>7</v>
      </c>
      <c r="D14" s="64">
        <v>13</v>
      </c>
      <c r="E14" s="42">
        <v>14.666399999999999</v>
      </c>
      <c r="F14" s="64" t="str">
        <f>IF(AND(RTO__39[[#This Row],[Month]]&gt;5,RTO__39[[#This Row],[Month]]&lt;10,RTO__39[[#This Row],[Day of Week]]&lt;=5,RTO__39[[#This Row],[Hour]]&gt;=15,RTO__39[[#This Row],[Hour]]&lt;=18),"ON","OFF")</f>
        <v>OFF</v>
      </c>
      <c r="G14"/>
      <c r="H14" s="64"/>
      <c r="I14"/>
    </row>
    <row r="15" spans="1:15" x14ac:dyDescent="0.25">
      <c r="A15" s="34">
        <v>45592</v>
      </c>
      <c r="B15" s="64">
        <v>10</v>
      </c>
      <c r="C15" s="64">
        <v>7</v>
      </c>
      <c r="D15" s="64">
        <v>14</v>
      </c>
      <c r="E15" s="42">
        <v>14.8139</v>
      </c>
      <c r="F15" s="64" t="str">
        <f>IF(AND(RTO__39[[#This Row],[Month]]&gt;5,RTO__39[[#This Row],[Month]]&lt;10,RTO__39[[#This Row],[Day of Week]]&lt;=5,RTO__39[[#This Row],[Hour]]&gt;=15,RTO__39[[#This Row],[Hour]]&lt;=18),"ON","OFF")</f>
        <v>OFF</v>
      </c>
      <c r="G15"/>
      <c r="H15"/>
      <c r="I15"/>
    </row>
    <row r="16" spans="1:15" x14ac:dyDescent="0.25">
      <c r="A16" s="34">
        <v>45592</v>
      </c>
      <c r="B16" s="64">
        <v>10</v>
      </c>
      <c r="C16" s="64">
        <v>7</v>
      </c>
      <c r="D16" s="64">
        <v>15</v>
      </c>
      <c r="E16" s="42">
        <v>18.219200000000001</v>
      </c>
      <c r="F16" s="64" t="str">
        <f>IF(AND(RTO__39[[#This Row],[Month]]&gt;5,RTO__39[[#This Row],[Month]]&lt;10,RTO__39[[#This Row],[Day of Week]]&lt;=5,RTO__39[[#This Row],[Hour]]&gt;=15,RTO__39[[#This Row],[Hour]]&lt;=18),"ON","OFF")</f>
        <v>OFF</v>
      </c>
      <c r="G16"/>
      <c r="H16"/>
      <c r="I16"/>
    </row>
    <row r="17" spans="1:9" x14ac:dyDescent="0.25">
      <c r="A17" s="34">
        <v>45592</v>
      </c>
      <c r="B17" s="64">
        <v>10</v>
      </c>
      <c r="C17" s="64">
        <v>7</v>
      </c>
      <c r="D17" s="64">
        <v>16</v>
      </c>
      <c r="E17" s="42">
        <v>22.092099999999999</v>
      </c>
      <c r="F17" s="64" t="str">
        <f>IF(AND(RTO__39[[#This Row],[Month]]&gt;5,RTO__39[[#This Row],[Month]]&lt;10,RTO__39[[#This Row],[Day of Week]]&lt;=5,RTO__39[[#This Row],[Hour]]&gt;=15,RTO__39[[#This Row],[Hour]]&lt;=18),"ON","OFF")</f>
        <v>OFF</v>
      </c>
      <c r="G17"/>
      <c r="H17"/>
      <c r="I17"/>
    </row>
    <row r="18" spans="1:9" x14ac:dyDescent="0.25">
      <c r="A18" s="34">
        <v>45592</v>
      </c>
      <c r="B18" s="64">
        <v>10</v>
      </c>
      <c r="C18" s="64">
        <v>7</v>
      </c>
      <c r="D18" s="64">
        <v>17</v>
      </c>
      <c r="E18" s="42">
        <v>32.171799999999998</v>
      </c>
      <c r="F18" s="64" t="str">
        <f>IF(AND(RTO__39[[#This Row],[Month]]&gt;5,RTO__39[[#This Row],[Month]]&lt;10,RTO__39[[#This Row],[Day of Week]]&lt;=5,RTO__39[[#This Row],[Hour]]&gt;=15,RTO__39[[#This Row],[Hour]]&lt;=18),"ON","OFF")</f>
        <v>OFF</v>
      </c>
      <c r="G18"/>
      <c r="H18"/>
      <c r="I18"/>
    </row>
    <row r="19" spans="1:9" x14ac:dyDescent="0.25">
      <c r="A19" s="34">
        <v>45592</v>
      </c>
      <c r="B19" s="64">
        <v>10</v>
      </c>
      <c r="C19" s="64">
        <v>7</v>
      </c>
      <c r="D19" s="64">
        <v>18</v>
      </c>
      <c r="E19" s="42">
        <v>42.938099999999999</v>
      </c>
      <c r="F19" s="64" t="str">
        <f>IF(AND(RTO__39[[#This Row],[Month]]&gt;5,RTO__39[[#This Row],[Month]]&lt;10,RTO__39[[#This Row],[Day of Week]]&lt;=5,RTO__39[[#This Row],[Hour]]&gt;=15,RTO__39[[#This Row],[Hour]]&lt;=18),"ON","OFF")</f>
        <v>OFF</v>
      </c>
      <c r="G19"/>
      <c r="H19"/>
      <c r="I19"/>
    </row>
    <row r="20" spans="1:9" x14ac:dyDescent="0.25">
      <c r="A20" s="34">
        <v>45592</v>
      </c>
      <c r="B20" s="64">
        <v>10</v>
      </c>
      <c r="C20" s="64">
        <v>7</v>
      </c>
      <c r="D20" s="64">
        <v>19</v>
      </c>
      <c r="E20" s="42">
        <v>38.438400000000001</v>
      </c>
      <c r="F20" s="64" t="str">
        <f>IF(AND(RTO__39[[#This Row],[Month]]&gt;5,RTO__39[[#This Row],[Month]]&lt;10,RTO__39[[#This Row],[Day of Week]]&lt;=5,RTO__39[[#This Row],[Hour]]&gt;=15,RTO__39[[#This Row],[Hour]]&lt;=18),"ON","OFF")</f>
        <v>OFF</v>
      </c>
      <c r="G20"/>
      <c r="H20"/>
      <c r="I20"/>
    </row>
    <row r="21" spans="1:9" x14ac:dyDescent="0.25">
      <c r="A21" s="34">
        <v>45592</v>
      </c>
      <c r="B21" s="64">
        <v>10</v>
      </c>
      <c r="C21" s="64">
        <v>7</v>
      </c>
      <c r="D21" s="64">
        <v>20</v>
      </c>
      <c r="E21" s="42">
        <v>30.624600000000001</v>
      </c>
      <c r="F21" s="64" t="str">
        <f>IF(AND(RTO__39[[#This Row],[Month]]&gt;5,RTO__39[[#This Row],[Month]]&lt;10,RTO__39[[#This Row],[Day of Week]]&lt;=5,RTO__39[[#This Row],[Hour]]&gt;=15,RTO__39[[#This Row],[Hour]]&lt;=18),"ON","OFF")</f>
        <v>OFF</v>
      </c>
      <c r="G21"/>
      <c r="H21"/>
      <c r="I21"/>
    </row>
    <row r="22" spans="1:9" x14ac:dyDescent="0.25">
      <c r="A22" s="34">
        <v>45592</v>
      </c>
      <c r="B22" s="64">
        <v>10</v>
      </c>
      <c r="C22" s="64">
        <v>7</v>
      </c>
      <c r="D22" s="64">
        <v>21</v>
      </c>
      <c r="E22" s="42">
        <v>31.817399999999999</v>
      </c>
      <c r="F22" s="64" t="str">
        <f>IF(AND(RTO__39[[#This Row],[Month]]&gt;5,RTO__39[[#This Row],[Month]]&lt;10,RTO__39[[#This Row],[Day of Week]]&lt;=5,RTO__39[[#This Row],[Hour]]&gt;=15,RTO__39[[#This Row],[Hour]]&lt;=18),"ON","OFF")</f>
        <v>OFF</v>
      </c>
      <c r="G22"/>
      <c r="H22"/>
      <c r="I22"/>
    </row>
    <row r="23" spans="1:9" x14ac:dyDescent="0.25">
      <c r="A23" s="34">
        <v>45592</v>
      </c>
      <c r="B23" s="64">
        <v>10</v>
      </c>
      <c r="C23" s="64">
        <v>7</v>
      </c>
      <c r="D23" s="64">
        <v>22</v>
      </c>
      <c r="E23" s="42">
        <v>24.5793</v>
      </c>
      <c r="F23" s="64" t="str">
        <f>IF(AND(RTO__39[[#This Row],[Month]]&gt;5,RTO__39[[#This Row],[Month]]&lt;10,RTO__39[[#This Row],[Day of Week]]&lt;=5,RTO__39[[#This Row],[Hour]]&gt;=15,RTO__39[[#This Row],[Hour]]&lt;=18),"ON","OFF")</f>
        <v>OFF</v>
      </c>
      <c r="G23"/>
      <c r="H23"/>
      <c r="I23"/>
    </row>
    <row r="24" spans="1:9" x14ac:dyDescent="0.25">
      <c r="A24" s="34">
        <v>45592</v>
      </c>
      <c r="B24" s="64">
        <v>10</v>
      </c>
      <c r="C24" s="64">
        <v>7</v>
      </c>
      <c r="D24" s="64">
        <v>23</v>
      </c>
      <c r="E24" s="42">
        <v>15.4907</v>
      </c>
      <c r="F24" s="64" t="str">
        <f>IF(AND(RTO__39[[#This Row],[Month]]&gt;5,RTO__39[[#This Row],[Month]]&lt;10,RTO__39[[#This Row],[Day of Week]]&lt;=5,RTO__39[[#This Row],[Hour]]&gt;=15,RTO__39[[#This Row],[Hour]]&lt;=18),"ON","OFF")</f>
        <v>OFF</v>
      </c>
      <c r="G24"/>
      <c r="H24"/>
      <c r="I24"/>
    </row>
    <row r="25" spans="1:9" x14ac:dyDescent="0.25">
      <c r="A25" s="34">
        <v>45592</v>
      </c>
      <c r="B25" s="64">
        <v>10</v>
      </c>
      <c r="C25" s="64">
        <v>7</v>
      </c>
      <c r="D25" s="64">
        <v>24</v>
      </c>
      <c r="E25" s="42">
        <v>14.335900000000001</v>
      </c>
      <c r="F25" s="64" t="str">
        <f>IF(AND(RTO__39[[#This Row],[Month]]&gt;5,RTO__39[[#This Row],[Month]]&lt;10,RTO__39[[#This Row],[Day of Week]]&lt;=5,RTO__39[[#This Row],[Hour]]&gt;=15,RTO__39[[#This Row],[Hour]]&lt;=18),"ON","OFF")</f>
        <v>OFF</v>
      </c>
      <c r="G25"/>
      <c r="H25"/>
      <c r="I25"/>
    </row>
    <row r="26" spans="1:9" x14ac:dyDescent="0.25">
      <c r="A26" s="34">
        <v>45593</v>
      </c>
      <c r="B26" s="64">
        <v>10</v>
      </c>
      <c r="C26" s="64">
        <v>1</v>
      </c>
      <c r="D26" s="64">
        <v>1</v>
      </c>
      <c r="E26" s="42">
        <v>17.478200000000001</v>
      </c>
      <c r="F26" s="64" t="str">
        <f>IF(AND(RTO__39[[#This Row],[Month]]&gt;5,RTO__39[[#This Row],[Month]]&lt;10,RTO__39[[#This Row],[Day of Week]]&lt;=5,RTO__39[[#This Row],[Hour]]&gt;=15,RTO__39[[#This Row],[Hour]]&lt;=18),"ON","OFF")</f>
        <v>OFF</v>
      </c>
      <c r="G26"/>
      <c r="H26"/>
      <c r="I26"/>
    </row>
    <row r="27" spans="1:9" x14ac:dyDescent="0.25">
      <c r="A27" s="34">
        <v>45593</v>
      </c>
      <c r="B27" s="64">
        <v>10</v>
      </c>
      <c r="C27" s="64">
        <v>1</v>
      </c>
      <c r="D27" s="64">
        <v>2</v>
      </c>
      <c r="E27" s="42">
        <v>15.41</v>
      </c>
      <c r="F27" s="64" t="str">
        <f>IF(AND(RTO__39[[#This Row],[Month]]&gt;5,RTO__39[[#This Row],[Month]]&lt;10,RTO__39[[#This Row],[Day of Week]]&lt;=5,RTO__39[[#This Row],[Hour]]&gt;=15,RTO__39[[#This Row],[Hour]]&lt;=18),"ON","OFF")</f>
        <v>OFF</v>
      </c>
      <c r="G27"/>
      <c r="H27"/>
      <c r="I27"/>
    </row>
    <row r="28" spans="1:9" x14ac:dyDescent="0.25">
      <c r="A28" s="34">
        <v>45593</v>
      </c>
      <c r="B28" s="64">
        <v>10</v>
      </c>
      <c r="C28" s="64">
        <v>1</v>
      </c>
      <c r="D28" s="64">
        <v>3</v>
      </c>
      <c r="E28" s="42">
        <v>15.440300000000001</v>
      </c>
      <c r="F28" s="64" t="str">
        <f>IF(AND(RTO__39[[#This Row],[Month]]&gt;5,RTO__39[[#This Row],[Month]]&lt;10,RTO__39[[#This Row],[Day of Week]]&lt;=5,RTO__39[[#This Row],[Hour]]&gt;=15,RTO__39[[#This Row],[Hour]]&lt;=18),"ON","OFF")</f>
        <v>OFF</v>
      </c>
      <c r="G28"/>
      <c r="H28"/>
      <c r="I28"/>
    </row>
    <row r="29" spans="1:9" x14ac:dyDescent="0.25">
      <c r="A29" s="34">
        <v>45593</v>
      </c>
      <c r="B29" s="64">
        <v>10</v>
      </c>
      <c r="C29" s="64">
        <v>1</v>
      </c>
      <c r="D29" s="64">
        <v>4</v>
      </c>
      <c r="E29" s="42">
        <v>15.311199999999999</v>
      </c>
      <c r="F29" s="64" t="str">
        <f>IF(AND(RTO__39[[#This Row],[Month]]&gt;5,RTO__39[[#This Row],[Month]]&lt;10,RTO__39[[#This Row],[Day of Week]]&lt;=5,RTO__39[[#This Row],[Hour]]&gt;=15,RTO__39[[#This Row],[Hour]]&lt;=18),"ON","OFF")</f>
        <v>OFF</v>
      </c>
      <c r="G29"/>
      <c r="H29"/>
      <c r="I29"/>
    </row>
    <row r="30" spans="1:9" x14ac:dyDescent="0.25">
      <c r="A30" s="34">
        <v>45593</v>
      </c>
      <c r="B30" s="64">
        <v>10</v>
      </c>
      <c r="C30" s="64">
        <v>1</v>
      </c>
      <c r="D30" s="64">
        <v>5</v>
      </c>
      <c r="E30" s="42">
        <v>17.953399999999998</v>
      </c>
      <c r="F30" s="64" t="str">
        <f>IF(AND(RTO__39[[#This Row],[Month]]&gt;5,RTO__39[[#This Row],[Month]]&lt;10,RTO__39[[#This Row],[Day of Week]]&lt;=5,RTO__39[[#This Row],[Hour]]&gt;=15,RTO__39[[#This Row],[Hour]]&lt;=18),"ON","OFF")</f>
        <v>OFF</v>
      </c>
      <c r="G30"/>
      <c r="H30"/>
      <c r="I30"/>
    </row>
    <row r="31" spans="1:9" x14ac:dyDescent="0.25">
      <c r="A31" s="34">
        <v>45593</v>
      </c>
      <c r="B31" s="64">
        <v>10</v>
      </c>
      <c r="C31" s="64">
        <v>1</v>
      </c>
      <c r="D31" s="64">
        <v>6</v>
      </c>
      <c r="E31" s="42">
        <v>30.006399999999999</v>
      </c>
      <c r="F31" s="64" t="str">
        <f>IF(AND(RTO__39[[#This Row],[Month]]&gt;5,RTO__39[[#This Row],[Month]]&lt;10,RTO__39[[#This Row],[Day of Week]]&lt;=5,RTO__39[[#This Row],[Hour]]&gt;=15,RTO__39[[#This Row],[Hour]]&lt;=18),"ON","OFF")</f>
        <v>OFF</v>
      </c>
      <c r="G31"/>
      <c r="H31"/>
      <c r="I31"/>
    </row>
    <row r="32" spans="1:9" x14ac:dyDescent="0.25">
      <c r="A32" s="34">
        <v>45593</v>
      </c>
      <c r="B32" s="64">
        <v>10</v>
      </c>
      <c r="C32" s="64">
        <v>1</v>
      </c>
      <c r="D32" s="64">
        <v>7</v>
      </c>
      <c r="E32" s="42">
        <v>58.662100000000002</v>
      </c>
      <c r="F32" s="64" t="str">
        <f>IF(AND(RTO__39[[#This Row],[Month]]&gt;5,RTO__39[[#This Row],[Month]]&lt;10,RTO__39[[#This Row],[Day of Week]]&lt;=5,RTO__39[[#This Row],[Hour]]&gt;=15,RTO__39[[#This Row],[Hour]]&lt;=18),"ON","OFF")</f>
        <v>OFF</v>
      </c>
      <c r="G32"/>
      <c r="H32"/>
      <c r="I32"/>
    </row>
    <row r="33" spans="1:9" x14ac:dyDescent="0.25">
      <c r="A33" s="34">
        <v>45593</v>
      </c>
      <c r="B33" s="64">
        <v>10</v>
      </c>
      <c r="C33" s="64">
        <v>1</v>
      </c>
      <c r="D33" s="64">
        <v>8</v>
      </c>
      <c r="E33" s="42">
        <v>31.726700000000001</v>
      </c>
      <c r="F33" s="64" t="str">
        <f>IF(AND(RTO__39[[#This Row],[Month]]&gt;5,RTO__39[[#This Row],[Month]]&lt;10,RTO__39[[#This Row],[Day of Week]]&lt;=5,RTO__39[[#This Row],[Hour]]&gt;=15,RTO__39[[#This Row],[Hour]]&lt;=18),"ON","OFF")</f>
        <v>OFF</v>
      </c>
      <c r="G33"/>
      <c r="H33"/>
      <c r="I33"/>
    </row>
    <row r="34" spans="1:9" x14ac:dyDescent="0.25">
      <c r="A34" s="34">
        <v>45593</v>
      </c>
      <c r="B34" s="64">
        <v>10</v>
      </c>
      <c r="C34" s="64">
        <v>1</v>
      </c>
      <c r="D34" s="64">
        <v>9</v>
      </c>
      <c r="E34" s="42">
        <v>20.501799999999999</v>
      </c>
      <c r="F34" s="64" t="str">
        <f>IF(AND(RTO__39[[#This Row],[Month]]&gt;5,RTO__39[[#This Row],[Month]]&lt;10,RTO__39[[#This Row],[Day of Week]]&lt;=5,RTO__39[[#This Row],[Hour]]&gt;=15,RTO__39[[#This Row],[Hour]]&lt;=18),"ON","OFF")</f>
        <v>OFF</v>
      </c>
      <c r="G34"/>
      <c r="H34"/>
      <c r="I34"/>
    </row>
    <row r="35" spans="1:9" x14ac:dyDescent="0.25">
      <c r="A35" s="34">
        <v>45593</v>
      </c>
      <c r="B35" s="64">
        <v>10</v>
      </c>
      <c r="C35" s="64">
        <v>1</v>
      </c>
      <c r="D35" s="64">
        <v>10</v>
      </c>
      <c r="E35" s="42">
        <v>13.486800000000001</v>
      </c>
      <c r="F35" s="64" t="str">
        <f>IF(AND(RTO__39[[#This Row],[Month]]&gt;5,RTO__39[[#This Row],[Month]]&lt;10,RTO__39[[#This Row],[Day of Week]]&lt;=5,RTO__39[[#This Row],[Hour]]&gt;=15,RTO__39[[#This Row],[Hour]]&lt;=18),"ON","OFF")</f>
        <v>OFF</v>
      </c>
      <c r="G35"/>
      <c r="H35"/>
      <c r="I35"/>
    </row>
    <row r="36" spans="1:9" x14ac:dyDescent="0.25">
      <c r="A36" s="34">
        <v>45593</v>
      </c>
      <c r="B36" s="64">
        <v>10</v>
      </c>
      <c r="C36" s="64">
        <v>1</v>
      </c>
      <c r="D36" s="64">
        <v>11</v>
      </c>
      <c r="E36" s="42">
        <v>13.147600000000001</v>
      </c>
      <c r="F36" s="64" t="str">
        <f>IF(AND(RTO__39[[#This Row],[Month]]&gt;5,RTO__39[[#This Row],[Month]]&lt;10,RTO__39[[#This Row],[Day of Week]]&lt;=5,RTO__39[[#This Row],[Hour]]&gt;=15,RTO__39[[#This Row],[Hour]]&lt;=18),"ON","OFF")</f>
        <v>OFF</v>
      </c>
      <c r="G36"/>
      <c r="H36"/>
      <c r="I36"/>
    </row>
    <row r="37" spans="1:9" x14ac:dyDescent="0.25">
      <c r="A37" s="34">
        <v>45593</v>
      </c>
      <c r="B37" s="64">
        <v>10</v>
      </c>
      <c r="C37" s="64">
        <v>1</v>
      </c>
      <c r="D37" s="64">
        <v>12</v>
      </c>
      <c r="E37" s="42">
        <v>15.3012</v>
      </c>
      <c r="F37" s="64" t="str">
        <f>IF(AND(RTO__39[[#This Row],[Month]]&gt;5,RTO__39[[#This Row],[Month]]&lt;10,RTO__39[[#This Row],[Day of Week]]&lt;=5,RTO__39[[#This Row],[Hour]]&gt;=15,RTO__39[[#This Row],[Hour]]&lt;=18),"ON","OFF")</f>
        <v>OFF</v>
      </c>
      <c r="G37"/>
      <c r="H37"/>
      <c r="I37"/>
    </row>
    <row r="38" spans="1:9" x14ac:dyDescent="0.25">
      <c r="A38" s="34">
        <v>45593</v>
      </c>
      <c r="B38" s="64">
        <v>10</v>
      </c>
      <c r="C38" s="64">
        <v>1</v>
      </c>
      <c r="D38" s="64">
        <v>13</v>
      </c>
      <c r="E38" s="42">
        <v>19.341200000000001</v>
      </c>
      <c r="F38" s="64" t="str">
        <f>IF(AND(RTO__39[[#This Row],[Month]]&gt;5,RTO__39[[#This Row],[Month]]&lt;10,RTO__39[[#This Row],[Day of Week]]&lt;=5,RTO__39[[#This Row],[Hour]]&gt;=15,RTO__39[[#This Row],[Hour]]&lt;=18),"ON","OFF")</f>
        <v>OFF</v>
      </c>
      <c r="G38"/>
      <c r="H38"/>
      <c r="I38"/>
    </row>
    <row r="39" spans="1:9" x14ac:dyDescent="0.25">
      <c r="A39" s="34">
        <v>45593</v>
      </c>
      <c r="B39" s="64">
        <v>10</v>
      </c>
      <c r="C39" s="64">
        <v>1</v>
      </c>
      <c r="D39" s="64">
        <v>14</v>
      </c>
      <c r="E39" s="42">
        <v>14.4314</v>
      </c>
      <c r="F39" s="64" t="str">
        <f>IF(AND(RTO__39[[#This Row],[Month]]&gt;5,RTO__39[[#This Row],[Month]]&lt;10,RTO__39[[#This Row],[Day of Week]]&lt;=5,RTO__39[[#This Row],[Hour]]&gt;=15,RTO__39[[#This Row],[Hour]]&lt;=18),"ON","OFF")</f>
        <v>OFF</v>
      </c>
      <c r="G39"/>
      <c r="H39"/>
      <c r="I39"/>
    </row>
    <row r="40" spans="1:9" x14ac:dyDescent="0.25">
      <c r="A40" s="34">
        <v>45593</v>
      </c>
      <c r="B40" s="64">
        <v>10</v>
      </c>
      <c r="C40" s="64">
        <v>1</v>
      </c>
      <c r="D40" s="64">
        <v>15</v>
      </c>
      <c r="E40" s="42">
        <v>11.8048</v>
      </c>
      <c r="F40" s="64" t="str">
        <f>IF(AND(RTO__39[[#This Row],[Month]]&gt;5,RTO__39[[#This Row],[Month]]&lt;10,RTO__39[[#This Row],[Day of Week]]&lt;=5,RTO__39[[#This Row],[Hour]]&gt;=15,RTO__39[[#This Row],[Hour]]&lt;=18),"ON","OFF")</f>
        <v>OFF</v>
      </c>
      <c r="G40"/>
      <c r="H40"/>
      <c r="I40"/>
    </row>
    <row r="41" spans="1:9" x14ac:dyDescent="0.25">
      <c r="A41" s="34">
        <v>45593</v>
      </c>
      <c r="B41" s="64">
        <v>10</v>
      </c>
      <c r="C41" s="64">
        <v>1</v>
      </c>
      <c r="D41" s="64">
        <v>16</v>
      </c>
      <c r="E41" s="42">
        <v>14.3226</v>
      </c>
      <c r="F41" s="64" t="str">
        <f>IF(AND(RTO__39[[#This Row],[Month]]&gt;5,RTO__39[[#This Row],[Month]]&lt;10,RTO__39[[#This Row],[Day of Week]]&lt;=5,RTO__39[[#This Row],[Hour]]&gt;=15,RTO__39[[#This Row],[Hour]]&lt;=18),"ON","OFF")</f>
        <v>OFF</v>
      </c>
      <c r="G41"/>
      <c r="H41"/>
      <c r="I41"/>
    </row>
    <row r="42" spans="1:9" x14ac:dyDescent="0.25">
      <c r="A42" s="34">
        <v>45593</v>
      </c>
      <c r="B42" s="64">
        <v>10</v>
      </c>
      <c r="C42" s="64">
        <v>1</v>
      </c>
      <c r="D42" s="64">
        <v>17</v>
      </c>
      <c r="E42" s="42">
        <v>31.266200000000001</v>
      </c>
      <c r="F42" s="64" t="str">
        <f>IF(AND(RTO__39[[#This Row],[Month]]&gt;5,RTO__39[[#This Row],[Month]]&lt;10,RTO__39[[#This Row],[Day of Week]]&lt;=5,RTO__39[[#This Row],[Hour]]&gt;=15,RTO__39[[#This Row],[Hour]]&lt;=18),"ON","OFF")</f>
        <v>OFF</v>
      </c>
      <c r="G42"/>
      <c r="H42"/>
      <c r="I42"/>
    </row>
    <row r="43" spans="1:9" x14ac:dyDescent="0.25">
      <c r="A43" s="34">
        <v>45593</v>
      </c>
      <c r="B43" s="64">
        <v>10</v>
      </c>
      <c r="C43" s="64">
        <v>1</v>
      </c>
      <c r="D43" s="64">
        <v>18</v>
      </c>
      <c r="E43" s="42">
        <v>35.575600000000001</v>
      </c>
      <c r="F43" s="64" t="str">
        <f>IF(AND(RTO__39[[#This Row],[Month]]&gt;5,RTO__39[[#This Row],[Month]]&lt;10,RTO__39[[#This Row],[Day of Week]]&lt;=5,RTO__39[[#This Row],[Hour]]&gt;=15,RTO__39[[#This Row],[Hour]]&lt;=18),"ON","OFF")</f>
        <v>OFF</v>
      </c>
      <c r="G43"/>
      <c r="H43"/>
      <c r="I43"/>
    </row>
    <row r="44" spans="1:9" x14ac:dyDescent="0.25">
      <c r="A44" s="34">
        <v>45593</v>
      </c>
      <c r="B44" s="64">
        <v>10</v>
      </c>
      <c r="C44" s="64">
        <v>1</v>
      </c>
      <c r="D44" s="64">
        <v>19</v>
      </c>
      <c r="E44" s="42">
        <v>33.645299999999999</v>
      </c>
      <c r="F44" s="64" t="str">
        <f>IF(AND(RTO__39[[#This Row],[Month]]&gt;5,RTO__39[[#This Row],[Month]]&lt;10,RTO__39[[#This Row],[Day of Week]]&lt;=5,RTO__39[[#This Row],[Hour]]&gt;=15,RTO__39[[#This Row],[Hour]]&lt;=18),"ON","OFF")</f>
        <v>OFF</v>
      </c>
      <c r="G44"/>
      <c r="H44"/>
      <c r="I44"/>
    </row>
    <row r="45" spans="1:9" x14ac:dyDescent="0.25">
      <c r="A45" s="34">
        <v>45593</v>
      </c>
      <c r="B45" s="64">
        <v>10</v>
      </c>
      <c r="C45" s="64">
        <v>1</v>
      </c>
      <c r="D45" s="64">
        <v>20</v>
      </c>
      <c r="E45" s="42">
        <v>32.562899999999999</v>
      </c>
      <c r="F45" s="64" t="str">
        <f>IF(AND(RTO__39[[#This Row],[Month]]&gt;5,RTO__39[[#This Row],[Month]]&lt;10,RTO__39[[#This Row],[Day of Week]]&lt;=5,RTO__39[[#This Row],[Hour]]&gt;=15,RTO__39[[#This Row],[Hour]]&lt;=18),"ON","OFF")</f>
        <v>OFF</v>
      </c>
      <c r="G45"/>
      <c r="H45"/>
      <c r="I45"/>
    </row>
    <row r="46" spans="1:9" x14ac:dyDescent="0.25">
      <c r="A46" s="34">
        <v>45593</v>
      </c>
      <c r="B46" s="64">
        <v>10</v>
      </c>
      <c r="C46" s="64">
        <v>1</v>
      </c>
      <c r="D46" s="64">
        <v>21</v>
      </c>
      <c r="E46" s="42">
        <v>31.472799999999999</v>
      </c>
      <c r="F46" s="64" t="str">
        <f>IF(AND(RTO__39[[#This Row],[Month]]&gt;5,RTO__39[[#This Row],[Month]]&lt;10,RTO__39[[#This Row],[Day of Week]]&lt;=5,RTO__39[[#This Row],[Hour]]&gt;=15,RTO__39[[#This Row],[Hour]]&lt;=18),"ON","OFF")</f>
        <v>OFF</v>
      </c>
      <c r="G46"/>
      <c r="H46"/>
      <c r="I46"/>
    </row>
    <row r="47" spans="1:9" x14ac:dyDescent="0.25">
      <c r="A47" s="34">
        <v>45593</v>
      </c>
      <c r="B47" s="64">
        <v>10</v>
      </c>
      <c r="C47" s="64">
        <v>1</v>
      </c>
      <c r="D47" s="64">
        <v>22</v>
      </c>
      <c r="E47" s="42">
        <v>30.1539</v>
      </c>
      <c r="F47" s="64" t="str">
        <f>IF(AND(RTO__39[[#This Row],[Month]]&gt;5,RTO__39[[#This Row],[Month]]&lt;10,RTO__39[[#This Row],[Day of Week]]&lt;=5,RTO__39[[#This Row],[Hour]]&gt;=15,RTO__39[[#This Row],[Hour]]&lt;=18),"ON","OFF")</f>
        <v>OFF</v>
      </c>
      <c r="G47"/>
      <c r="H47"/>
      <c r="I47"/>
    </row>
    <row r="48" spans="1:9" x14ac:dyDescent="0.25">
      <c r="A48" s="34">
        <v>45593</v>
      </c>
      <c r="B48" s="64">
        <v>10</v>
      </c>
      <c r="C48" s="64">
        <v>1</v>
      </c>
      <c r="D48" s="64">
        <v>23</v>
      </c>
      <c r="E48" s="42">
        <v>21.1112</v>
      </c>
      <c r="F48" s="64" t="str">
        <f>IF(AND(RTO__39[[#This Row],[Month]]&gt;5,RTO__39[[#This Row],[Month]]&lt;10,RTO__39[[#This Row],[Day of Week]]&lt;=5,RTO__39[[#This Row],[Hour]]&gt;=15,RTO__39[[#This Row],[Hour]]&lt;=18),"ON","OFF")</f>
        <v>OFF</v>
      </c>
      <c r="G48"/>
      <c r="H48"/>
      <c r="I48"/>
    </row>
    <row r="49" spans="1:9" x14ac:dyDescent="0.25">
      <c r="A49" s="34">
        <v>45593</v>
      </c>
      <c r="B49" s="64">
        <v>10</v>
      </c>
      <c r="C49" s="64">
        <v>1</v>
      </c>
      <c r="D49" s="64">
        <v>24</v>
      </c>
      <c r="E49" s="42">
        <v>15.6656</v>
      </c>
      <c r="F49" s="64" t="str">
        <f>IF(AND(RTO__39[[#This Row],[Month]]&gt;5,RTO__39[[#This Row],[Month]]&lt;10,RTO__39[[#This Row],[Day of Week]]&lt;=5,RTO__39[[#This Row],[Hour]]&gt;=15,RTO__39[[#This Row],[Hour]]&lt;=18),"ON","OFF")</f>
        <v>OFF</v>
      </c>
      <c r="G49"/>
      <c r="H49"/>
      <c r="I49"/>
    </row>
    <row r="50" spans="1:9" x14ac:dyDescent="0.25">
      <c r="A50" s="34">
        <v>45594</v>
      </c>
      <c r="B50" s="64">
        <v>10</v>
      </c>
      <c r="C50" s="64">
        <v>2</v>
      </c>
      <c r="D50" s="64">
        <v>1</v>
      </c>
      <c r="E50" s="42">
        <v>23.873899999999999</v>
      </c>
      <c r="F50" s="64" t="str">
        <f>IF(AND(RTO__39[[#This Row],[Month]]&gt;5,RTO__39[[#This Row],[Month]]&lt;10,RTO__39[[#This Row],[Day of Week]]&lt;=5,RTO__39[[#This Row],[Hour]]&gt;=15,RTO__39[[#This Row],[Hour]]&lt;=18),"ON","OFF")</f>
        <v>OFF</v>
      </c>
      <c r="G50"/>
      <c r="H50"/>
      <c r="I50"/>
    </row>
    <row r="51" spans="1:9" x14ac:dyDescent="0.25">
      <c r="A51" s="34">
        <v>45594</v>
      </c>
      <c r="B51" s="64">
        <v>10</v>
      </c>
      <c r="C51" s="64">
        <v>2</v>
      </c>
      <c r="D51" s="64">
        <v>2</v>
      </c>
      <c r="E51" s="42">
        <v>20.931699999999999</v>
      </c>
      <c r="F51" s="64" t="str">
        <f>IF(AND(RTO__39[[#This Row],[Month]]&gt;5,RTO__39[[#This Row],[Month]]&lt;10,RTO__39[[#This Row],[Day of Week]]&lt;=5,RTO__39[[#This Row],[Hour]]&gt;=15,RTO__39[[#This Row],[Hour]]&lt;=18),"ON","OFF")</f>
        <v>OFF</v>
      </c>
      <c r="G51"/>
      <c r="H51"/>
      <c r="I51"/>
    </row>
    <row r="52" spans="1:9" x14ac:dyDescent="0.25">
      <c r="A52" s="34">
        <v>45594</v>
      </c>
      <c r="B52" s="64">
        <v>10</v>
      </c>
      <c r="C52" s="64">
        <v>2</v>
      </c>
      <c r="D52" s="64">
        <v>3</v>
      </c>
      <c r="E52" s="42">
        <v>22.159600000000001</v>
      </c>
      <c r="F52" s="64" t="str">
        <f>IF(AND(RTO__39[[#This Row],[Month]]&gt;5,RTO__39[[#This Row],[Month]]&lt;10,RTO__39[[#This Row],[Day of Week]]&lt;=5,RTO__39[[#This Row],[Hour]]&gt;=15,RTO__39[[#This Row],[Hour]]&lt;=18),"ON","OFF")</f>
        <v>OFF</v>
      </c>
      <c r="G52"/>
      <c r="H52"/>
      <c r="I52"/>
    </row>
    <row r="53" spans="1:9" x14ac:dyDescent="0.25">
      <c r="A53" s="34">
        <v>45594</v>
      </c>
      <c r="B53" s="64">
        <v>10</v>
      </c>
      <c r="C53" s="64">
        <v>2</v>
      </c>
      <c r="D53" s="64">
        <v>4</v>
      </c>
      <c r="E53" s="42">
        <v>23.21</v>
      </c>
      <c r="F53" s="64" t="str">
        <f>IF(AND(RTO__39[[#This Row],[Month]]&gt;5,RTO__39[[#This Row],[Month]]&lt;10,RTO__39[[#This Row],[Day of Week]]&lt;=5,RTO__39[[#This Row],[Hour]]&gt;=15,RTO__39[[#This Row],[Hour]]&lt;=18),"ON","OFF")</f>
        <v>OFF</v>
      </c>
      <c r="G53"/>
      <c r="H53"/>
      <c r="I53"/>
    </row>
    <row r="54" spans="1:9" x14ac:dyDescent="0.25">
      <c r="A54" s="34">
        <v>45594</v>
      </c>
      <c r="B54" s="64">
        <v>10</v>
      </c>
      <c r="C54" s="64">
        <v>2</v>
      </c>
      <c r="D54" s="64">
        <v>5</v>
      </c>
      <c r="E54" s="42">
        <v>27.772500000000001</v>
      </c>
      <c r="F54" s="64" t="str">
        <f>IF(AND(RTO__39[[#This Row],[Month]]&gt;5,RTO__39[[#This Row],[Month]]&lt;10,RTO__39[[#This Row],[Day of Week]]&lt;=5,RTO__39[[#This Row],[Hour]]&gt;=15,RTO__39[[#This Row],[Hour]]&lt;=18),"ON","OFF")</f>
        <v>OFF</v>
      </c>
      <c r="G54"/>
      <c r="H54"/>
      <c r="I54"/>
    </row>
    <row r="55" spans="1:9" x14ac:dyDescent="0.25">
      <c r="A55" s="34">
        <v>45594</v>
      </c>
      <c r="B55" s="64">
        <v>10</v>
      </c>
      <c r="C55" s="64">
        <v>2</v>
      </c>
      <c r="D55" s="64">
        <v>6</v>
      </c>
      <c r="E55" s="42">
        <v>29.320599999999999</v>
      </c>
      <c r="F55" s="64" t="str">
        <f>IF(AND(RTO__39[[#This Row],[Month]]&gt;5,RTO__39[[#This Row],[Month]]&lt;10,RTO__39[[#This Row],[Day of Week]]&lt;=5,RTO__39[[#This Row],[Hour]]&gt;=15,RTO__39[[#This Row],[Hour]]&lt;=18),"ON","OFF")</f>
        <v>OFF</v>
      </c>
      <c r="G55"/>
      <c r="H55"/>
      <c r="I55"/>
    </row>
    <row r="56" spans="1:9" x14ac:dyDescent="0.25">
      <c r="A56" s="34">
        <v>45594</v>
      </c>
      <c r="B56" s="64">
        <v>10</v>
      </c>
      <c r="C56" s="64">
        <v>2</v>
      </c>
      <c r="D56" s="64">
        <v>7</v>
      </c>
      <c r="E56" s="42">
        <v>31.6386</v>
      </c>
      <c r="F56" s="64" t="str">
        <f>IF(AND(RTO__39[[#This Row],[Month]]&gt;5,RTO__39[[#This Row],[Month]]&lt;10,RTO__39[[#This Row],[Day of Week]]&lt;=5,RTO__39[[#This Row],[Hour]]&gt;=15,RTO__39[[#This Row],[Hour]]&lt;=18),"ON","OFF")</f>
        <v>OFF</v>
      </c>
      <c r="G56"/>
      <c r="H56"/>
      <c r="I56"/>
    </row>
    <row r="57" spans="1:9" x14ac:dyDescent="0.25">
      <c r="A57" s="34">
        <v>45594</v>
      </c>
      <c r="B57" s="64">
        <v>10</v>
      </c>
      <c r="C57" s="64">
        <v>2</v>
      </c>
      <c r="D57" s="64">
        <v>8</v>
      </c>
      <c r="E57" s="42">
        <v>26.935300000000002</v>
      </c>
      <c r="F57" s="64" t="str">
        <f>IF(AND(RTO__39[[#This Row],[Month]]&gt;5,RTO__39[[#This Row],[Month]]&lt;10,RTO__39[[#This Row],[Day of Week]]&lt;=5,RTO__39[[#This Row],[Hour]]&gt;=15,RTO__39[[#This Row],[Hour]]&lt;=18),"ON","OFF")</f>
        <v>OFF</v>
      </c>
      <c r="G57"/>
      <c r="H57"/>
      <c r="I57"/>
    </row>
    <row r="58" spans="1:9" x14ac:dyDescent="0.25">
      <c r="A58" s="34">
        <v>45594</v>
      </c>
      <c r="B58" s="64">
        <v>10</v>
      </c>
      <c r="C58" s="64">
        <v>2</v>
      </c>
      <c r="D58" s="64">
        <v>9</v>
      </c>
      <c r="E58" s="42">
        <v>14.704800000000001</v>
      </c>
      <c r="F58" s="64" t="str">
        <f>IF(AND(RTO__39[[#This Row],[Month]]&gt;5,RTO__39[[#This Row],[Month]]&lt;10,RTO__39[[#This Row],[Day of Week]]&lt;=5,RTO__39[[#This Row],[Hour]]&gt;=15,RTO__39[[#This Row],[Hour]]&lt;=18),"ON","OFF")</f>
        <v>OFF</v>
      </c>
      <c r="G58"/>
      <c r="H58"/>
      <c r="I58"/>
    </row>
    <row r="59" spans="1:9" x14ac:dyDescent="0.25">
      <c r="A59" s="34">
        <v>45594</v>
      </c>
      <c r="B59" s="64">
        <v>10</v>
      </c>
      <c r="C59" s="64">
        <v>2</v>
      </c>
      <c r="D59" s="64">
        <v>10</v>
      </c>
      <c r="E59" s="42">
        <v>8.3666999999999998</v>
      </c>
      <c r="F59" s="64" t="str">
        <f>IF(AND(RTO__39[[#This Row],[Month]]&gt;5,RTO__39[[#This Row],[Month]]&lt;10,RTO__39[[#This Row],[Day of Week]]&lt;=5,RTO__39[[#This Row],[Hour]]&gt;=15,RTO__39[[#This Row],[Hour]]&lt;=18),"ON","OFF")</f>
        <v>OFF</v>
      </c>
      <c r="G59"/>
      <c r="H59"/>
      <c r="I59"/>
    </row>
    <row r="60" spans="1:9" x14ac:dyDescent="0.25">
      <c r="A60" s="34">
        <v>45594</v>
      </c>
      <c r="B60" s="64">
        <v>10</v>
      </c>
      <c r="C60" s="64">
        <v>2</v>
      </c>
      <c r="D60" s="64">
        <v>11</v>
      </c>
      <c r="E60" s="42">
        <v>7.9584999999999999</v>
      </c>
      <c r="F60" s="64" t="str">
        <f>IF(AND(RTO__39[[#This Row],[Month]]&gt;5,RTO__39[[#This Row],[Month]]&lt;10,RTO__39[[#This Row],[Day of Week]]&lt;=5,RTO__39[[#This Row],[Hour]]&gt;=15,RTO__39[[#This Row],[Hour]]&lt;=18),"ON","OFF")</f>
        <v>OFF</v>
      </c>
      <c r="G60"/>
      <c r="H60"/>
      <c r="I60"/>
    </row>
    <row r="61" spans="1:9" x14ac:dyDescent="0.25">
      <c r="A61" s="34">
        <v>45594</v>
      </c>
      <c r="B61" s="64">
        <v>10</v>
      </c>
      <c r="C61" s="64">
        <v>2</v>
      </c>
      <c r="D61" s="64">
        <v>12</v>
      </c>
      <c r="E61" s="42">
        <v>3.1402000000000001</v>
      </c>
      <c r="F61" s="64" t="str">
        <f>IF(AND(RTO__39[[#This Row],[Month]]&gt;5,RTO__39[[#This Row],[Month]]&lt;10,RTO__39[[#This Row],[Day of Week]]&lt;=5,RTO__39[[#This Row],[Hour]]&gt;=15,RTO__39[[#This Row],[Hour]]&lt;=18),"ON","OFF")</f>
        <v>OFF</v>
      </c>
      <c r="G61"/>
      <c r="H61"/>
      <c r="I61"/>
    </row>
    <row r="62" spans="1:9" x14ac:dyDescent="0.25">
      <c r="A62" s="34">
        <v>45594</v>
      </c>
      <c r="B62" s="64">
        <v>10</v>
      </c>
      <c r="C62" s="64">
        <v>2</v>
      </c>
      <c r="D62" s="64">
        <v>13</v>
      </c>
      <c r="E62" s="42">
        <v>5.5179999999999998</v>
      </c>
      <c r="F62" s="64" t="str">
        <f>IF(AND(RTO__39[[#This Row],[Month]]&gt;5,RTO__39[[#This Row],[Month]]&lt;10,RTO__39[[#This Row],[Day of Week]]&lt;=5,RTO__39[[#This Row],[Hour]]&gt;=15,RTO__39[[#This Row],[Hour]]&lt;=18),"ON","OFF")</f>
        <v>OFF</v>
      </c>
      <c r="G62"/>
      <c r="H62"/>
      <c r="I62"/>
    </row>
    <row r="63" spans="1:9" x14ac:dyDescent="0.25">
      <c r="A63" s="34">
        <v>45594</v>
      </c>
      <c r="B63" s="64">
        <v>10</v>
      </c>
      <c r="C63" s="64">
        <v>2</v>
      </c>
      <c r="D63" s="64">
        <v>14</v>
      </c>
      <c r="E63" s="42">
        <v>0.53410000000000002</v>
      </c>
      <c r="F63" s="64" t="str">
        <f>IF(AND(RTO__39[[#This Row],[Month]]&gt;5,RTO__39[[#This Row],[Month]]&lt;10,RTO__39[[#This Row],[Day of Week]]&lt;=5,RTO__39[[#This Row],[Hour]]&gt;=15,RTO__39[[#This Row],[Hour]]&lt;=18),"ON","OFF")</f>
        <v>OFF</v>
      </c>
      <c r="G63"/>
      <c r="H63"/>
      <c r="I63"/>
    </row>
    <row r="64" spans="1:9" x14ac:dyDescent="0.25">
      <c r="A64" s="34">
        <v>45594</v>
      </c>
      <c r="B64" s="64">
        <v>10</v>
      </c>
      <c r="C64" s="64">
        <v>2</v>
      </c>
      <c r="D64" s="64">
        <v>15</v>
      </c>
      <c r="E64" s="42">
        <v>3.6469999999999998</v>
      </c>
      <c r="F64" s="64" t="str">
        <f>IF(AND(RTO__39[[#This Row],[Month]]&gt;5,RTO__39[[#This Row],[Month]]&lt;10,RTO__39[[#This Row],[Day of Week]]&lt;=5,RTO__39[[#This Row],[Hour]]&gt;=15,RTO__39[[#This Row],[Hour]]&lt;=18),"ON","OFF")</f>
        <v>OFF</v>
      </c>
      <c r="G64"/>
      <c r="H64"/>
      <c r="I64"/>
    </row>
    <row r="65" spans="1:9" x14ac:dyDescent="0.25">
      <c r="A65" s="34">
        <v>45594</v>
      </c>
      <c r="B65" s="64">
        <v>10</v>
      </c>
      <c r="C65" s="64">
        <v>2</v>
      </c>
      <c r="D65" s="64">
        <v>16</v>
      </c>
      <c r="E65" s="42">
        <v>5.9607000000000001</v>
      </c>
      <c r="F65" s="64" t="str">
        <f>IF(AND(RTO__39[[#This Row],[Month]]&gt;5,RTO__39[[#This Row],[Month]]&lt;10,RTO__39[[#This Row],[Day of Week]]&lt;=5,RTO__39[[#This Row],[Hour]]&gt;=15,RTO__39[[#This Row],[Hour]]&lt;=18),"ON","OFF")</f>
        <v>OFF</v>
      </c>
      <c r="G65"/>
      <c r="H65"/>
      <c r="I65"/>
    </row>
    <row r="66" spans="1:9" x14ac:dyDescent="0.25">
      <c r="A66" s="34">
        <v>45594</v>
      </c>
      <c r="B66" s="64">
        <v>10</v>
      </c>
      <c r="C66" s="64">
        <v>2</v>
      </c>
      <c r="D66" s="64">
        <v>17</v>
      </c>
      <c r="E66" s="42">
        <v>17.749199999999998</v>
      </c>
      <c r="F66" s="64" t="str">
        <f>IF(AND(RTO__39[[#This Row],[Month]]&gt;5,RTO__39[[#This Row],[Month]]&lt;10,RTO__39[[#This Row],[Day of Week]]&lt;=5,RTO__39[[#This Row],[Hour]]&gt;=15,RTO__39[[#This Row],[Hour]]&lt;=18),"ON","OFF")</f>
        <v>OFF</v>
      </c>
      <c r="G66"/>
      <c r="H66"/>
      <c r="I66"/>
    </row>
    <row r="67" spans="1:9" x14ac:dyDescent="0.25">
      <c r="A67" s="34">
        <v>45594</v>
      </c>
      <c r="B67" s="64">
        <v>10</v>
      </c>
      <c r="C67" s="64">
        <v>2</v>
      </c>
      <c r="D67" s="64">
        <v>18</v>
      </c>
      <c r="E67" s="42">
        <v>30.222799999999999</v>
      </c>
      <c r="F67" s="64" t="str">
        <f>IF(AND(RTO__39[[#This Row],[Month]]&gt;5,RTO__39[[#This Row],[Month]]&lt;10,RTO__39[[#This Row],[Day of Week]]&lt;=5,RTO__39[[#This Row],[Hour]]&gt;=15,RTO__39[[#This Row],[Hour]]&lt;=18),"ON","OFF")</f>
        <v>OFF</v>
      </c>
      <c r="G67"/>
      <c r="H67"/>
      <c r="I67"/>
    </row>
    <row r="68" spans="1:9" x14ac:dyDescent="0.25">
      <c r="A68" s="34">
        <v>45594</v>
      </c>
      <c r="B68" s="64">
        <v>10</v>
      </c>
      <c r="C68" s="64">
        <v>2</v>
      </c>
      <c r="D68" s="64">
        <v>19</v>
      </c>
      <c r="E68" s="42">
        <v>32.247199999999999</v>
      </c>
      <c r="F68" s="64" t="str">
        <f>IF(AND(RTO__39[[#This Row],[Month]]&gt;5,RTO__39[[#This Row],[Month]]&lt;10,RTO__39[[#This Row],[Day of Week]]&lt;=5,RTO__39[[#This Row],[Hour]]&gt;=15,RTO__39[[#This Row],[Hour]]&lt;=18),"ON","OFF")</f>
        <v>OFF</v>
      </c>
      <c r="G68"/>
      <c r="H68"/>
      <c r="I68"/>
    </row>
    <row r="69" spans="1:9" x14ac:dyDescent="0.25">
      <c r="A69" s="34">
        <v>45594</v>
      </c>
      <c r="B69" s="64">
        <v>10</v>
      </c>
      <c r="C69" s="64">
        <v>2</v>
      </c>
      <c r="D69" s="64">
        <v>20</v>
      </c>
      <c r="E69" s="42">
        <v>31.606400000000001</v>
      </c>
      <c r="F69" s="64" t="str">
        <f>IF(AND(RTO__39[[#This Row],[Month]]&gt;5,RTO__39[[#This Row],[Month]]&lt;10,RTO__39[[#This Row],[Day of Week]]&lt;=5,RTO__39[[#This Row],[Hour]]&gt;=15,RTO__39[[#This Row],[Hour]]&lt;=18),"ON","OFF")</f>
        <v>OFF</v>
      </c>
      <c r="G69"/>
      <c r="H69"/>
      <c r="I69"/>
    </row>
    <row r="70" spans="1:9" x14ac:dyDescent="0.25">
      <c r="A70" s="34">
        <v>45594</v>
      </c>
      <c r="B70" s="64">
        <v>10</v>
      </c>
      <c r="C70" s="64">
        <v>2</v>
      </c>
      <c r="D70" s="64">
        <v>21</v>
      </c>
      <c r="E70" s="42">
        <v>29.512899999999998</v>
      </c>
      <c r="F70" s="64" t="str">
        <f>IF(AND(RTO__39[[#This Row],[Month]]&gt;5,RTO__39[[#This Row],[Month]]&lt;10,RTO__39[[#This Row],[Day of Week]]&lt;=5,RTO__39[[#This Row],[Hour]]&gt;=15,RTO__39[[#This Row],[Hour]]&lt;=18),"ON","OFF")</f>
        <v>OFF</v>
      </c>
      <c r="G70"/>
      <c r="H70"/>
      <c r="I70"/>
    </row>
    <row r="71" spans="1:9" x14ac:dyDescent="0.25">
      <c r="A71" s="34">
        <v>45594</v>
      </c>
      <c r="B71" s="64">
        <v>10</v>
      </c>
      <c r="C71" s="64">
        <v>2</v>
      </c>
      <c r="D71" s="64">
        <v>22</v>
      </c>
      <c r="E71" s="42">
        <v>31.757400000000001</v>
      </c>
      <c r="F71" s="64" t="str">
        <f>IF(AND(RTO__39[[#This Row],[Month]]&gt;5,RTO__39[[#This Row],[Month]]&lt;10,RTO__39[[#This Row],[Day of Week]]&lt;=5,RTO__39[[#This Row],[Hour]]&gt;=15,RTO__39[[#This Row],[Hour]]&lt;=18),"ON","OFF")</f>
        <v>OFF</v>
      </c>
      <c r="G71"/>
      <c r="H71"/>
      <c r="I71"/>
    </row>
    <row r="72" spans="1:9" x14ac:dyDescent="0.25">
      <c r="A72" s="34">
        <v>45594</v>
      </c>
      <c r="B72" s="64">
        <v>10</v>
      </c>
      <c r="C72" s="64">
        <v>2</v>
      </c>
      <c r="D72" s="64">
        <v>23</v>
      </c>
      <c r="E72" s="42">
        <v>35.005800000000001</v>
      </c>
      <c r="F72" s="64" t="str">
        <f>IF(AND(RTO__39[[#This Row],[Month]]&gt;5,RTO__39[[#This Row],[Month]]&lt;10,RTO__39[[#This Row],[Day of Week]]&lt;=5,RTO__39[[#This Row],[Hour]]&gt;=15,RTO__39[[#This Row],[Hour]]&lt;=18),"ON","OFF")</f>
        <v>OFF</v>
      </c>
      <c r="G72"/>
      <c r="H72"/>
      <c r="I72"/>
    </row>
    <row r="73" spans="1:9" x14ac:dyDescent="0.25">
      <c r="A73" s="34">
        <v>45594</v>
      </c>
      <c r="B73" s="64">
        <v>10</v>
      </c>
      <c r="C73" s="64">
        <v>2</v>
      </c>
      <c r="D73" s="64">
        <v>24</v>
      </c>
      <c r="E73" s="42">
        <v>18.352799999999998</v>
      </c>
      <c r="F73" s="64" t="str">
        <f>IF(AND(RTO__39[[#This Row],[Month]]&gt;5,RTO__39[[#This Row],[Month]]&lt;10,RTO__39[[#This Row],[Day of Week]]&lt;=5,RTO__39[[#This Row],[Hour]]&gt;=15,RTO__39[[#This Row],[Hour]]&lt;=18),"ON","OFF")</f>
        <v>OFF</v>
      </c>
      <c r="G73"/>
      <c r="H73"/>
      <c r="I73"/>
    </row>
    <row r="74" spans="1:9" x14ac:dyDescent="0.25">
      <c r="A74" s="34">
        <v>45595</v>
      </c>
      <c r="B74" s="64">
        <v>10</v>
      </c>
      <c r="C74" s="64">
        <v>3</v>
      </c>
      <c r="D74" s="64">
        <v>1</v>
      </c>
      <c r="E74" s="42">
        <v>36.422400000000003</v>
      </c>
      <c r="F74" s="64" t="str">
        <f>IF(AND(RTO__39[[#This Row],[Month]]&gt;5,RTO__39[[#This Row],[Month]]&lt;10,RTO__39[[#This Row],[Day of Week]]&lt;=5,RTO__39[[#This Row],[Hour]]&gt;=15,RTO__39[[#This Row],[Hour]]&lt;=18),"ON","OFF")</f>
        <v>OFF</v>
      </c>
      <c r="G74"/>
      <c r="H74"/>
      <c r="I74"/>
    </row>
    <row r="75" spans="1:9" x14ac:dyDescent="0.25">
      <c r="A75" s="34">
        <v>45595</v>
      </c>
      <c r="B75" s="64">
        <v>10</v>
      </c>
      <c r="C75" s="64">
        <v>3</v>
      </c>
      <c r="D75" s="64">
        <v>2</v>
      </c>
      <c r="E75" s="42">
        <v>20.363</v>
      </c>
      <c r="F75" s="64" t="str">
        <f>IF(AND(RTO__39[[#This Row],[Month]]&gt;5,RTO__39[[#This Row],[Month]]&lt;10,RTO__39[[#This Row],[Day of Week]]&lt;=5,RTO__39[[#This Row],[Hour]]&gt;=15,RTO__39[[#This Row],[Hour]]&lt;=18),"ON","OFF")</f>
        <v>OFF</v>
      </c>
      <c r="G75"/>
      <c r="H75"/>
      <c r="I75"/>
    </row>
    <row r="76" spans="1:9" x14ac:dyDescent="0.25">
      <c r="A76" s="34">
        <v>45595</v>
      </c>
      <c r="B76" s="64">
        <v>10</v>
      </c>
      <c r="C76" s="64">
        <v>3</v>
      </c>
      <c r="D76" s="64">
        <v>3</v>
      </c>
      <c r="E76" s="42">
        <v>20.048100000000002</v>
      </c>
      <c r="F76" s="64" t="str">
        <f>IF(AND(RTO__39[[#This Row],[Month]]&gt;5,RTO__39[[#This Row],[Month]]&lt;10,RTO__39[[#This Row],[Day of Week]]&lt;=5,RTO__39[[#This Row],[Hour]]&gt;=15,RTO__39[[#This Row],[Hour]]&lt;=18),"ON","OFF")</f>
        <v>OFF</v>
      </c>
      <c r="G76"/>
      <c r="H76"/>
      <c r="I76"/>
    </row>
    <row r="77" spans="1:9" x14ac:dyDescent="0.25">
      <c r="A77" s="34">
        <v>45595</v>
      </c>
      <c r="B77" s="64">
        <v>10</v>
      </c>
      <c r="C77" s="64">
        <v>3</v>
      </c>
      <c r="D77" s="64">
        <v>4</v>
      </c>
      <c r="E77" s="42">
        <v>26.235900000000001</v>
      </c>
      <c r="F77" s="64" t="str">
        <f>IF(AND(RTO__39[[#This Row],[Month]]&gt;5,RTO__39[[#This Row],[Month]]&lt;10,RTO__39[[#This Row],[Day of Week]]&lt;=5,RTO__39[[#This Row],[Hour]]&gt;=15,RTO__39[[#This Row],[Hour]]&lt;=18),"ON","OFF")</f>
        <v>OFF</v>
      </c>
      <c r="G77"/>
      <c r="H77"/>
      <c r="I77"/>
    </row>
    <row r="78" spans="1:9" x14ac:dyDescent="0.25">
      <c r="A78" s="34">
        <v>45595</v>
      </c>
      <c r="B78" s="64">
        <v>10</v>
      </c>
      <c r="C78" s="64">
        <v>3</v>
      </c>
      <c r="D78" s="64">
        <v>5</v>
      </c>
      <c r="E78" s="42">
        <v>16.5122</v>
      </c>
      <c r="F78" s="64" t="str">
        <f>IF(AND(RTO__39[[#This Row],[Month]]&gt;5,RTO__39[[#This Row],[Month]]&lt;10,RTO__39[[#This Row],[Day of Week]]&lt;=5,RTO__39[[#This Row],[Hour]]&gt;=15,RTO__39[[#This Row],[Hour]]&lt;=18),"ON","OFF")</f>
        <v>OFF</v>
      </c>
      <c r="G78"/>
      <c r="H78"/>
      <c r="I78"/>
    </row>
    <row r="79" spans="1:9" x14ac:dyDescent="0.25">
      <c r="A79" s="34">
        <v>45595</v>
      </c>
      <c r="B79" s="64">
        <v>10</v>
      </c>
      <c r="C79" s="64">
        <v>3</v>
      </c>
      <c r="D79" s="64">
        <v>6</v>
      </c>
      <c r="E79" s="42">
        <v>39.111499999999999</v>
      </c>
      <c r="F79" s="64" t="str">
        <f>IF(AND(RTO__39[[#This Row],[Month]]&gt;5,RTO__39[[#This Row],[Month]]&lt;10,RTO__39[[#This Row],[Day of Week]]&lt;=5,RTO__39[[#This Row],[Hour]]&gt;=15,RTO__39[[#This Row],[Hour]]&lt;=18),"ON","OFF")</f>
        <v>OFF</v>
      </c>
      <c r="G79"/>
      <c r="H79"/>
      <c r="I79"/>
    </row>
    <row r="80" spans="1:9" x14ac:dyDescent="0.25">
      <c r="A80" s="34">
        <v>45595</v>
      </c>
      <c r="B80" s="64">
        <v>10</v>
      </c>
      <c r="C80" s="64">
        <v>3</v>
      </c>
      <c r="D80" s="64">
        <v>7</v>
      </c>
      <c r="E80" s="42">
        <v>42.811700000000002</v>
      </c>
      <c r="F80" s="64" t="str">
        <f>IF(AND(RTO__39[[#This Row],[Month]]&gt;5,RTO__39[[#This Row],[Month]]&lt;10,RTO__39[[#This Row],[Day of Week]]&lt;=5,RTO__39[[#This Row],[Hour]]&gt;=15,RTO__39[[#This Row],[Hour]]&lt;=18),"ON","OFF")</f>
        <v>OFF</v>
      </c>
      <c r="G80"/>
      <c r="H80"/>
      <c r="I80"/>
    </row>
    <row r="81" spans="1:9" x14ac:dyDescent="0.25">
      <c r="A81" s="34">
        <v>45595</v>
      </c>
      <c r="B81" s="64">
        <v>10</v>
      </c>
      <c r="C81" s="64">
        <v>3</v>
      </c>
      <c r="D81" s="64">
        <v>8</v>
      </c>
      <c r="E81" s="42">
        <v>30.3538</v>
      </c>
      <c r="F81" s="64" t="str">
        <f>IF(AND(RTO__39[[#This Row],[Month]]&gt;5,RTO__39[[#This Row],[Month]]&lt;10,RTO__39[[#This Row],[Day of Week]]&lt;=5,RTO__39[[#This Row],[Hour]]&gt;=15,RTO__39[[#This Row],[Hour]]&lt;=18),"ON","OFF")</f>
        <v>OFF</v>
      </c>
      <c r="G81"/>
      <c r="H81"/>
      <c r="I81"/>
    </row>
    <row r="82" spans="1:9" x14ac:dyDescent="0.25">
      <c r="A82" s="34">
        <v>45595</v>
      </c>
      <c r="B82" s="64">
        <v>10</v>
      </c>
      <c r="C82" s="64">
        <v>3</v>
      </c>
      <c r="D82" s="64">
        <v>9</v>
      </c>
      <c r="E82" s="42">
        <v>19.038399999999999</v>
      </c>
      <c r="F82" s="64" t="str">
        <f>IF(AND(RTO__39[[#This Row],[Month]]&gt;5,RTO__39[[#This Row],[Month]]&lt;10,RTO__39[[#This Row],[Day of Week]]&lt;=5,RTO__39[[#This Row],[Hour]]&gt;=15,RTO__39[[#This Row],[Hour]]&lt;=18),"ON","OFF")</f>
        <v>OFF</v>
      </c>
      <c r="G82"/>
      <c r="H82"/>
      <c r="I82"/>
    </row>
    <row r="83" spans="1:9" x14ac:dyDescent="0.25">
      <c r="A83" s="34">
        <v>45595</v>
      </c>
      <c r="B83" s="64">
        <v>10</v>
      </c>
      <c r="C83" s="64">
        <v>3</v>
      </c>
      <c r="D83" s="64">
        <v>10</v>
      </c>
      <c r="E83" s="42">
        <v>16.201599999999999</v>
      </c>
      <c r="F83" s="64" t="str">
        <f>IF(AND(RTO__39[[#This Row],[Month]]&gt;5,RTO__39[[#This Row],[Month]]&lt;10,RTO__39[[#This Row],[Day of Week]]&lt;=5,RTO__39[[#This Row],[Hour]]&gt;=15,RTO__39[[#This Row],[Hour]]&lt;=18),"ON","OFF")</f>
        <v>OFF</v>
      </c>
      <c r="G83"/>
      <c r="H83"/>
      <c r="I83"/>
    </row>
    <row r="84" spans="1:9" x14ac:dyDescent="0.25">
      <c r="A84" s="34">
        <v>45595</v>
      </c>
      <c r="B84" s="64">
        <v>10</v>
      </c>
      <c r="C84" s="64">
        <v>3</v>
      </c>
      <c r="D84" s="64">
        <v>11</v>
      </c>
      <c r="E84" s="42">
        <v>15.423400000000001</v>
      </c>
      <c r="F84" s="64" t="str">
        <f>IF(AND(RTO__39[[#This Row],[Month]]&gt;5,RTO__39[[#This Row],[Month]]&lt;10,RTO__39[[#This Row],[Day of Week]]&lt;=5,RTO__39[[#This Row],[Hour]]&gt;=15,RTO__39[[#This Row],[Hour]]&lt;=18),"ON","OFF")</f>
        <v>OFF</v>
      </c>
      <c r="G84"/>
      <c r="H84"/>
      <c r="I84"/>
    </row>
    <row r="85" spans="1:9" x14ac:dyDescent="0.25">
      <c r="A85" s="34">
        <v>45595</v>
      </c>
      <c r="B85" s="64">
        <v>10</v>
      </c>
      <c r="C85" s="64">
        <v>3</v>
      </c>
      <c r="D85" s="64">
        <v>12</v>
      </c>
      <c r="E85" s="42">
        <v>15.471</v>
      </c>
      <c r="F85" s="64" t="str">
        <f>IF(AND(RTO__39[[#This Row],[Month]]&gt;5,RTO__39[[#This Row],[Month]]&lt;10,RTO__39[[#This Row],[Day of Week]]&lt;=5,RTO__39[[#This Row],[Hour]]&gt;=15,RTO__39[[#This Row],[Hour]]&lt;=18),"ON","OFF")</f>
        <v>OFF</v>
      </c>
      <c r="G85"/>
      <c r="H85"/>
      <c r="I85"/>
    </row>
    <row r="86" spans="1:9" x14ac:dyDescent="0.25">
      <c r="A86" s="34">
        <v>45595</v>
      </c>
      <c r="B86" s="64">
        <v>10</v>
      </c>
      <c r="C86" s="64">
        <v>3</v>
      </c>
      <c r="D86" s="64">
        <v>13</v>
      </c>
      <c r="E86" s="42">
        <v>16.098800000000001</v>
      </c>
      <c r="F86" s="64" t="str">
        <f>IF(AND(RTO__39[[#This Row],[Month]]&gt;5,RTO__39[[#This Row],[Month]]&lt;10,RTO__39[[#This Row],[Day of Week]]&lt;=5,RTO__39[[#This Row],[Hour]]&gt;=15,RTO__39[[#This Row],[Hour]]&lt;=18),"ON","OFF")</f>
        <v>OFF</v>
      </c>
      <c r="G86"/>
      <c r="H86"/>
      <c r="I86"/>
    </row>
    <row r="87" spans="1:9" x14ac:dyDescent="0.25">
      <c r="A87" s="34">
        <v>45595</v>
      </c>
      <c r="B87" s="64">
        <v>10</v>
      </c>
      <c r="C87" s="64">
        <v>3</v>
      </c>
      <c r="D87" s="64">
        <v>14</v>
      </c>
      <c r="E87" s="42">
        <v>1.57</v>
      </c>
      <c r="F87" s="64" t="str">
        <f>IF(AND(RTO__39[[#This Row],[Month]]&gt;5,RTO__39[[#This Row],[Month]]&lt;10,RTO__39[[#This Row],[Day of Week]]&lt;=5,RTO__39[[#This Row],[Hour]]&gt;=15,RTO__39[[#This Row],[Hour]]&lt;=18),"ON","OFF")</f>
        <v>OFF</v>
      </c>
      <c r="G87"/>
      <c r="H87"/>
      <c r="I87"/>
    </row>
    <row r="88" spans="1:9" x14ac:dyDescent="0.25">
      <c r="A88" s="34">
        <v>45595</v>
      </c>
      <c r="B88" s="64">
        <v>10</v>
      </c>
      <c r="C88" s="64">
        <v>3</v>
      </c>
      <c r="D88" s="64">
        <v>15</v>
      </c>
      <c r="E88" s="42">
        <v>-0.87970000000000004</v>
      </c>
      <c r="F88" s="64" t="str">
        <f>IF(AND(RTO__39[[#This Row],[Month]]&gt;5,RTO__39[[#This Row],[Month]]&lt;10,RTO__39[[#This Row],[Day of Week]]&lt;=5,RTO__39[[#This Row],[Hour]]&gt;=15,RTO__39[[#This Row],[Hour]]&lt;=18),"ON","OFF")</f>
        <v>OFF</v>
      </c>
      <c r="G88"/>
      <c r="H88"/>
      <c r="I88"/>
    </row>
    <row r="89" spans="1:9" x14ac:dyDescent="0.25">
      <c r="A89" s="34">
        <v>45595</v>
      </c>
      <c r="B89" s="64">
        <v>10</v>
      </c>
      <c r="C89" s="64">
        <v>3</v>
      </c>
      <c r="D89" s="64">
        <v>16</v>
      </c>
      <c r="E89" s="42">
        <v>-0.77080000000000004</v>
      </c>
      <c r="F89" s="64" t="str">
        <f>IF(AND(RTO__39[[#This Row],[Month]]&gt;5,RTO__39[[#This Row],[Month]]&lt;10,RTO__39[[#This Row],[Day of Week]]&lt;=5,RTO__39[[#This Row],[Hour]]&gt;=15,RTO__39[[#This Row],[Hour]]&lt;=18),"ON","OFF")</f>
        <v>OFF</v>
      </c>
      <c r="G89"/>
      <c r="H89"/>
      <c r="I89"/>
    </row>
    <row r="90" spans="1:9" x14ac:dyDescent="0.25">
      <c r="A90" s="34">
        <v>45595</v>
      </c>
      <c r="B90" s="64">
        <v>10</v>
      </c>
      <c r="C90" s="64">
        <v>3</v>
      </c>
      <c r="D90" s="64">
        <v>17</v>
      </c>
      <c r="E90" s="42">
        <v>18.0532</v>
      </c>
      <c r="F90" s="64" t="str">
        <f>IF(AND(RTO__39[[#This Row],[Month]]&gt;5,RTO__39[[#This Row],[Month]]&lt;10,RTO__39[[#This Row],[Day of Week]]&lt;=5,RTO__39[[#This Row],[Hour]]&gt;=15,RTO__39[[#This Row],[Hour]]&lt;=18),"ON","OFF")</f>
        <v>OFF</v>
      </c>
      <c r="G90"/>
      <c r="H90"/>
      <c r="I90"/>
    </row>
    <row r="91" spans="1:9" x14ac:dyDescent="0.25">
      <c r="A91" s="34">
        <v>45595</v>
      </c>
      <c r="B91" s="64">
        <v>10</v>
      </c>
      <c r="C91" s="64">
        <v>3</v>
      </c>
      <c r="D91" s="64">
        <v>18</v>
      </c>
      <c r="E91" s="42">
        <v>42.572000000000003</v>
      </c>
      <c r="F91" s="64" t="str">
        <f>IF(AND(RTO__39[[#This Row],[Month]]&gt;5,RTO__39[[#This Row],[Month]]&lt;10,RTO__39[[#This Row],[Day of Week]]&lt;=5,RTO__39[[#This Row],[Hour]]&gt;=15,RTO__39[[#This Row],[Hour]]&lt;=18),"ON","OFF")</f>
        <v>OFF</v>
      </c>
      <c r="G91"/>
      <c r="H91"/>
      <c r="I91"/>
    </row>
    <row r="92" spans="1:9" x14ac:dyDescent="0.25">
      <c r="A92" s="34">
        <v>45595</v>
      </c>
      <c r="B92" s="64">
        <v>10</v>
      </c>
      <c r="C92" s="64">
        <v>3</v>
      </c>
      <c r="D92" s="64">
        <v>19</v>
      </c>
      <c r="E92" s="42">
        <v>41.719099999999997</v>
      </c>
      <c r="F92" s="64" t="str">
        <f>IF(AND(RTO__39[[#This Row],[Month]]&gt;5,RTO__39[[#This Row],[Month]]&lt;10,RTO__39[[#This Row],[Day of Week]]&lt;=5,RTO__39[[#This Row],[Hour]]&gt;=15,RTO__39[[#This Row],[Hour]]&lt;=18),"ON","OFF")</f>
        <v>OFF</v>
      </c>
      <c r="G92"/>
      <c r="H92"/>
      <c r="I92"/>
    </row>
    <row r="93" spans="1:9" x14ac:dyDescent="0.25">
      <c r="A93" s="34">
        <v>45595</v>
      </c>
      <c r="B93" s="64">
        <v>10</v>
      </c>
      <c r="C93" s="64">
        <v>3</v>
      </c>
      <c r="D93" s="64">
        <v>20</v>
      </c>
      <c r="E93" s="42">
        <v>33.772399999999998</v>
      </c>
      <c r="F93" s="64" t="str">
        <f>IF(AND(RTO__39[[#This Row],[Month]]&gt;5,RTO__39[[#This Row],[Month]]&lt;10,RTO__39[[#This Row],[Day of Week]]&lt;=5,RTO__39[[#This Row],[Hour]]&gt;=15,RTO__39[[#This Row],[Hour]]&lt;=18),"ON","OFF")</f>
        <v>OFF</v>
      </c>
      <c r="G93"/>
      <c r="H93"/>
      <c r="I93"/>
    </row>
    <row r="94" spans="1:9" x14ac:dyDescent="0.25">
      <c r="A94" s="34">
        <v>45595</v>
      </c>
      <c r="B94" s="64">
        <v>10</v>
      </c>
      <c r="C94" s="64">
        <v>3</v>
      </c>
      <c r="D94" s="64">
        <v>21</v>
      </c>
      <c r="E94" s="42">
        <v>34.946199999999997</v>
      </c>
      <c r="F94" s="64" t="str">
        <f>IF(AND(RTO__39[[#This Row],[Month]]&gt;5,RTO__39[[#This Row],[Month]]&lt;10,RTO__39[[#This Row],[Day of Week]]&lt;=5,RTO__39[[#This Row],[Hour]]&gt;=15,RTO__39[[#This Row],[Hour]]&lt;=18),"ON","OFF")</f>
        <v>OFF</v>
      </c>
      <c r="G94"/>
      <c r="H94"/>
      <c r="I94"/>
    </row>
    <row r="95" spans="1:9" x14ac:dyDescent="0.25">
      <c r="A95" s="34">
        <v>45595</v>
      </c>
      <c r="B95" s="64">
        <v>10</v>
      </c>
      <c r="C95" s="64">
        <v>3</v>
      </c>
      <c r="D95" s="64">
        <v>22</v>
      </c>
      <c r="E95" s="42">
        <v>30.898700000000002</v>
      </c>
      <c r="F95" s="64" t="str">
        <f>IF(AND(RTO__39[[#This Row],[Month]]&gt;5,RTO__39[[#This Row],[Month]]&lt;10,RTO__39[[#This Row],[Day of Week]]&lt;=5,RTO__39[[#This Row],[Hour]]&gt;=15,RTO__39[[#This Row],[Hour]]&lt;=18),"ON","OFF")</f>
        <v>OFF</v>
      </c>
      <c r="G95"/>
      <c r="H95"/>
      <c r="I95"/>
    </row>
    <row r="96" spans="1:9" x14ac:dyDescent="0.25">
      <c r="A96" s="34">
        <v>45595</v>
      </c>
      <c r="B96" s="64">
        <v>10</v>
      </c>
      <c r="C96" s="64">
        <v>3</v>
      </c>
      <c r="D96" s="64">
        <v>23</v>
      </c>
      <c r="E96" s="42">
        <v>31.4984</v>
      </c>
      <c r="F96" s="64" t="str">
        <f>IF(AND(RTO__39[[#This Row],[Month]]&gt;5,RTO__39[[#This Row],[Month]]&lt;10,RTO__39[[#This Row],[Day of Week]]&lt;=5,RTO__39[[#This Row],[Hour]]&gt;=15,RTO__39[[#This Row],[Hour]]&lt;=18),"ON","OFF")</f>
        <v>OFF</v>
      </c>
      <c r="G96"/>
      <c r="H96"/>
      <c r="I96"/>
    </row>
    <row r="97" spans="1:9" x14ac:dyDescent="0.25">
      <c r="A97" s="34">
        <v>45595</v>
      </c>
      <c r="B97" s="64">
        <v>10</v>
      </c>
      <c r="C97" s="64">
        <v>3</v>
      </c>
      <c r="D97" s="64">
        <v>24</v>
      </c>
      <c r="E97" s="42">
        <v>26.394100000000002</v>
      </c>
      <c r="F97" s="64" t="str">
        <f>IF(AND(RTO__39[[#This Row],[Month]]&gt;5,RTO__39[[#This Row],[Month]]&lt;10,RTO__39[[#This Row],[Day of Week]]&lt;=5,RTO__39[[#This Row],[Hour]]&gt;=15,RTO__39[[#This Row],[Hour]]&lt;=18),"ON","OFF")</f>
        <v>OFF</v>
      </c>
      <c r="G97"/>
      <c r="H97"/>
      <c r="I97"/>
    </row>
    <row r="98" spans="1:9" x14ac:dyDescent="0.25">
      <c r="A98" s="34">
        <v>45596</v>
      </c>
      <c r="B98" s="64">
        <v>10</v>
      </c>
      <c r="C98" s="64">
        <v>4</v>
      </c>
      <c r="D98" s="64">
        <v>1</v>
      </c>
      <c r="E98" s="42">
        <v>17.446400000000001</v>
      </c>
      <c r="F98" s="64" t="str">
        <f>IF(AND(RTO__39[[#This Row],[Month]]&gt;5,RTO__39[[#This Row],[Month]]&lt;10,RTO__39[[#This Row],[Day of Week]]&lt;=5,RTO__39[[#This Row],[Hour]]&gt;=15,RTO__39[[#This Row],[Hour]]&lt;=18),"ON","OFF")</f>
        <v>OFF</v>
      </c>
      <c r="G98"/>
      <c r="H98"/>
      <c r="I98"/>
    </row>
    <row r="99" spans="1:9" x14ac:dyDescent="0.25">
      <c r="A99" s="34">
        <v>45596</v>
      </c>
      <c r="B99" s="64">
        <v>10</v>
      </c>
      <c r="C99" s="64">
        <v>4</v>
      </c>
      <c r="D99" s="64">
        <v>2</v>
      </c>
      <c r="E99" s="42">
        <v>19.428799999999999</v>
      </c>
      <c r="F99" s="64" t="str">
        <f>IF(AND(RTO__39[[#This Row],[Month]]&gt;5,RTO__39[[#This Row],[Month]]&lt;10,RTO__39[[#This Row],[Day of Week]]&lt;=5,RTO__39[[#This Row],[Hour]]&gt;=15,RTO__39[[#This Row],[Hour]]&lt;=18),"ON","OFF")</f>
        <v>OFF</v>
      </c>
      <c r="G99"/>
      <c r="H99"/>
      <c r="I99"/>
    </row>
    <row r="100" spans="1:9" x14ac:dyDescent="0.25">
      <c r="A100" s="34">
        <v>45596</v>
      </c>
      <c r="B100" s="64">
        <v>10</v>
      </c>
      <c r="C100" s="64">
        <v>4</v>
      </c>
      <c r="D100" s="64">
        <v>3</v>
      </c>
      <c r="E100" s="42">
        <v>19.607199999999999</v>
      </c>
      <c r="F100" s="64" t="str">
        <f>IF(AND(RTO__39[[#This Row],[Month]]&gt;5,RTO__39[[#This Row],[Month]]&lt;10,RTO__39[[#This Row],[Day of Week]]&lt;=5,RTO__39[[#This Row],[Hour]]&gt;=15,RTO__39[[#This Row],[Hour]]&lt;=18),"ON","OFF")</f>
        <v>OFF</v>
      </c>
      <c r="G100"/>
      <c r="H100"/>
      <c r="I100"/>
    </row>
    <row r="101" spans="1:9" x14ac:dyDescent="0.25">
      <c r="A101" s="34">
        <v>45596</v>
      </c>
      <c r="B101" s="64">
        <v>10</v>
      </c>
      <c r="C101" s="64">
        <v>4</v>
      </c>
      <c r="D101" s="64">
        <v>4</v>
      </c>
      <c r="E101" s="42">
        <v>18.271799999999999</v>
      </c>
      <c r="F101" s="64" t="str">
        <f>IF(AND(RTO__39[[#This Row],[Month]]&gt;5,RTO__39[[#This Row],[Month]]&lt;10,RTO__39[[#This Row],[Day of Week]]&lt;=5,RTO__39[[#This Row],[Hour]]&gt;=15,RTO__39[[#This Row],[Hour]]&lt;=18),"ON","OFF")</f>
        <v>OFF</v>
      </c>
      <c r="G101"/>
      <c r="H101"/>
      <c r="I101"/>
    </row>
    <row r="102" spans="1:9" x14ac:dyDescent="0.25">
      <c r="A102" s="34">
        <v>45596</v>
      </c>
      <c r="B102" s="64">
        <v>10</v>
      </c>
      <c r="C102" s="64">
        <v>4</v>
      </c>
      <c r="D102" s="64">
        <v>5</v>
      </c>
      <c r="E102" s="42">
        <v>19.279299999999999</v>
      </c>
      <c r="F102" s="64" t="str">
        <f>IF(AND(RTO__39[[#This Row],[Month]]&gt;5,RTO__39[[#This Row],[Month]]&lt;10,RTO__39[[#This Row],[Day of Week]]&lt;=5,RTO__39[[#This Row],[Hour]]&gt;=15,RTO__39[[#This Row],[Hour]]&lt;=18),"ON","OFF")</f>
        <v>OFF</v>
      </c>
      <c r="G102"/>
      <c r="H102"/>
      <c r="I102"/>
    </row>
    <row r="103" spans="1:9" x14ac:dyDescent="0.25">
      <c r="A103" s="34">
        <v>45596</v>
      </c>
      <c r="B103" s="64">
        <v>10</v>
      </c>
      <c r="C103" s="64">
        <v>4</v>
      </c>
      <c r="D103" s="64">
        <v>6</v>
      </c>
      <c r="E103" s="42">
        <v>23.887499999999999</v>
      </c>
      <c r="F103" s="64" t="str">
        <f>IF(AND(RTO__39[[#This Row],[Month]]&gt;5,RTO__39[[#This Row],[Month]]&lt;10,RTO__39[[#This Row],[Day of Week]]&lt;=5,RTO__39[[#This Row],[Hour]]&gt;=15,RTO__39[[#This Row],[Hour]]&lt;=18),"ON","OFF")</f>
        <v>OFF</v>
      </c>
      <c r="G103"/>
      <c r="H103"/>
      <c r="I103"/>
    </row>
    <row r="104" spans="1:9" x14ac:dyDescent="0.25">
      <c r="A104" s="34">
        <v>45596</v>
      </c>
      <c r="B104" s="64">
        <v>10</v>
      </c>
      <c r="C104" s="64">
        <v>4</v>
      </c>
      <c r="D104" s="64">
        <v>7</v>
      </c>
      <c r="E104" s="42">
        <v>30.0593</v>
      </c>
      <c r="F104" s="64" t="str">
        <f>IF(AND(RTO__39[[#This Row],[Month]]&gt;5,RTO__39[[#This Row],[Month]]&lt;10,RTO__39[[#This Row],[Day of Week]]&lt;=5,RTO__39[[#This Row],[Hour]]&gt;=15,RTO__39[[#This Row],[Hour]]&lt;=18),"ON","OFF")</f>
        <v>OFF</v>
      </c>
      <c r="G104"/>
      <c r="H104"/>
      <c r="I104"/>
    </row>
    <row r="105" spans="1:9" x14ac:dyDescent="0.25">
      <c r="A105" s="34">
        <v>45596</v>
      </c>
      <c r="B105" s="64">
        <v>10</v>
      </c>
      <c r="C105" s="64">
        <v>4</v>
      </c>
      <c r="D105" s="64">
        <v>8</v>
      </c>
      <c r="E105" s="42">
        <v>21.2438</v>
      </c>
      <c r="F105" s="64" t="str">
        <f>IF(AND(RTO__39[[#This Row],[Month]]&gt;5,RTO__39[[#This Row],[Month]]&lt;10,RTO__39[[#This Row],[Day of Week]]&lt;=5,RTO__39[[#This Row],[Hour]]&gt;=15,RTO__39[[#This Row],[Hour]]&lt;=18),"ON","OFF")</f>
        <v>OFF</v>
      </c>
      <c r="G105"/>
      <c r="H105"/>
      <c r="I105"/>
    </row>
    <row r="106" spans="1:9" x14ac:dyDescent="0.25">
      <c r="A106" s="34">
        <v>45596</v>
      </c>
      <c r="B106" s="64">
        <v>10</v>
      </c>
      <c r="C106" s="64">
        <v>4</v>
      </c>
      <c r="D106" s="64">
        <v>9</v>
      </c>
      <c r="E106" s="42">
        <v>7.5256999999999996</v>
      </c>
      <c r="F106" s="64" t="str">
        <f>IF(AND(RTO__39[[#This Row],[Month]]&gt;5,RTO__39[[#This Row],[Month]]&lt;10,RTO__39[[#This Row],[Day of Week]]&lt;=5,RTO__39[[#This Row],[Hour]]&gt;=15,RTO__39[[#This Row],[Hour]]&lt;=18),"ON","OFF")</f>
        <v>OFF</v>
      </c>
      <c r="G106"/>
      <c r="H106"/>
      <c r="I106"/>
    </row>
    <row r="107" spans="1:9" x14ac:dyDescent="0.25">
      <c r="A107" s="34">
        <v>45596</v>
      </c>
      <c r="B107" s="64">
        <v>10</v>
      </c>
      <c r="C107" s="64">
        <v>4</v>
      </c>
      <c r="D107" s="64">
        <v>10</v>
      </c>
      <c r="E107" s="42">
        <v>4.3068999999999997</v>
      </c>
      <c r="F107" s="64" t="str">
        <f>IF(AND(RTO__39[[#This Row],[Month]]&gt;5,RTO__39[[#This Row],[Month]]&lt;10,RTO__39[[#This Row],[Day of Week]]&lt;=5,RTO__39[[#This Row],[Hour]]&gt;=15,RTO__39[[#This Row],[Hour]]&lt;=18),"ON","OFF")</f>
        <v>OFF</v>
      </c>
      <c r="G107"/>
      <c r="H107"/>
      <c r="I107"/>
    </row>
    <row r="108" spans="1:9" x14ac:dyDescent="0.25">
      <c r="A108" s="34">
        <v>45596</v>
      </c>
      <c r="B108" s="64">
        <v>10</v>
      </c>
      <c r="C108" s="64">
        <v>4</v>
      </c>
      <c r="D108" s="64">
        <v>11</v>
      </c>
      <c r="E108" s="42">
        <v>1.7158</v>
      </c>
      <c r="F108" s="64" t="str">
        <f>IF(AND(RTO__39[[#This Row],[Month]]&gt;5,RTO__39[[#This Row],[Month]]&lt;10,RTO__39[[#This Row],[Day of Week]]&lt;=5,RTO__39[[#This Row],[Hour]]&gt;=15,RTO__39[[#This Row],[Hour]]&lt;=18),"ON","OFF")</f>
        <v>OFF</v>
      </c>
      <c r="G108"/>
      <c r="H108"/>
      <c r="I108"/>
    </row>
    <row r="109" spans="1:9" x14ac:dyDescent="0.25">
      <c r="A109" s="34">
        <v>45596</v>
      </c>
      <c r="B109" s="64">
        <v>10</v>
      </c>
      <c r="C109" s="64">
        <v>4</v>
      </c>
      <c r="D109" s="64">
        <v>12</v>
      </c>
      <c r="E109" s="42">
        <v>-0.96719999999999995</v>
      </c>
      <c r="F109" s="64" t="str">
        <f>IF(AND(RTO__39[[#This Row],[Month]]&gt;5,RTO__39[[#This Row],[Month]]&lt;10,RTO__39[[#This Row],[Day of Week]]&lt;=5,RTO__39[[#This Row],[Hour]]&gt;=15,RTO__39[[#This Row],[Hour]]&lt;=18),"ON","OFF")</f>
        <v>OFF</v>
      </c>
      <c r="G109"/>
      <c r="H109"/>
      <c r="I109"/>
    </row>
    <row r="110" spans="1:9" x14ac:dyDescent="0.25">
      <c r="A110" s="34">
        <v>45596</v>
      </c>
      <c r="B110" s="64">
        <v>10</v>
      </c>
      <c r="C110" s="64">
        <v>4</v>
      </c>
      <c r="D110" s="64">
        <v>13</v>
      </c>
      <c r="E110" s="42">
        <v>-2.1922000000000001</v>
      </c>
      <c r="F110" s="64" t="str">
        <f>IF(AND(RTO__39[[#This Row],[Month]]&gt;5,RTO__39[[#This Row],[Month]]&lt;10,RTO__39[[#This Row],[Day of Week]]&lt;=5,RTO__39[[#This Row],[Hour]]&gt;=15,RTO__39[[#This Row],[Hour]]&lt;=18),"ON","OFF")</f>
        <v>OFF</v>
      </c>
      <c r="G110"/>
      <c r="H110"/>
      <c r="I110"/>
    </row>
    <row r="111" spans="1:9" x14ac:dyDescent="0.25">
      <c r="A111" s="34">
        <v>45596</v>
      </c>
      <c r="B111" s="64">
        <v>10</v>
      </c>
      <c r="C111" s="64">
        <v>4</v>
      </c>
      <c r="D111" s="64">
        <v>14</v>
      </c>
      <c r="E111" s="42">
        <v>-2.5764999999999998</v>
      </c>
      <c r="F111" s="64" t="str">
        <f>IF(AND(RTO__39[[#This Row],[Month]]&gt;5,RTO__39[[#This Row],[Month]]&lt;10,RTO__39[[#This Row],[Day of Week]]&lt;=5,RTO__39[[#This Row],[Hour]]&gt;=15,RTO__39[[#This Row],[Hour]]&lt;=18),"ON","OFF")</f>
        <v>OFF</v>
      </c>
      <c r="G111"/>
      <c r="H111"/>
      <c r="I111"/>
    </row>
    <row r="112" spans="1:9" x14ac:dyDescent="0.25">
      <c r="A112" s="34">
        <v>45596</v>
      </c>
      <c r="B112" s="64">
        <v>10</v>
      </c>
      <c r="C112" s="64">
        <v>4</v>
      </c>
      <c r="D112" s="64">
        <v>15</v>
      </c>
      <c r="E112" s="42">
        <v>5.5834000000000001</v>
      </c>
      <c r="F112" s="64" t="str">
        <f>IF(AND(RTO__39[[#This Row],[Month]]&gt;5,RTO__39[[#This Row],[Month]]&lt;10,RTO__39[[#This Row],[Day of Week]]&lt;=5,RTO__39[[#This Row],[Hour]]&gt;=15,RTO__39[[#This Row],[Hour]]&lt;=18),"ON","OFF")</f>
        <v>OFF</v>
      </c>
      <c r="G112"/>
      <c r="H112"/>
      <c r="I112"/>
    </row>
    <row r="113" spans="1:9" x14ac:dyDescent="0.25">
      <c r="A113" s="34">
        <v>45596</v>
      </c>
      <c r="B113" s="64">
        <v>10</v>
      </c>
      <c r="C113" s="64">
        <v>4</v>
      </c>
      <c r="D113" s="64">
        <v>16</v>
      </c>
      <c r="E113" s="42">
        <v>5.0297999999999998</v>
      </c>
      <c r="F113" s="64" t="str">
        <f>IF(AND(RTO__39[[#This Row],[Month]]&gt;5,RTO__39[[#This Row],[Month]]&lt;10,RTO__39[[#This Row],[Day of Week]]&lt;=5,RTO__39[[#This Row],[Hour]]&gt;=15,RTO__39[[#This Row],[Hour]]&lt;=18),"ON","OFF")</f>
        <v>OFF</v>
      </c>
      <c r="G113"/>
      <c r="H113"/>
      <c r="I113"/>
    </row>
    <row r="114" spans="1:9" x14ac:dyDescent="0.25">
      <c r="A114" s="34">
        <v>45596</v>
      </c>
      <c r="B114" s="64">
        <v>10</v>
      </c>
      <c r="C114" s="64">
        <v>4</v>
      </c>
      <c r="D114" s="64">
        <v>17</v>
      </c>
      <c r="E114" s="42">
        <v>11.3994</v>
      </c>
      <c r="F114" s="64" t="str">
        <f>IF(AND(RTO__39[[#This Row],[Month]]&gt;5,RTO__39[[#This Row],[Month]]&lt;10,RTO__39[[#This Row],[Day of Week]]&lt;=5,RTO__39[[#This Row],[Hour]]&gt;=15,RTO__39[[#This Row],[Hour]]&lt;=18),"ON","OFF")</f>
        <v>OFF</v>
      </c>
      <c r="G114"/>
      <c r="H114"/>
      <c r="I114"/>
    </row>
    <row r="115" spans="1:9" x14ac:dyDescent="0.25">
      <c r="A115" s="34">
        <v>45596</v>
      </c>
      <c r="B115" s="64">
        <v>10</v>
      </c>
      <c r="C115" s="64">
        <v>4</v>
      </c>
      <c r="D115" s="64">
        <v>18</v>
      </c>
      <c r="E115" s="42">
        <v>28.4665</v>
      </c>
      <c r="F115" s="64" t="str">
        <f>IF(AND(RTO__39[[#This Row],[Month]]&gt;5,RTO__39[[#This Row],[Month]]&lt;10,RTO__39[[#This Row],[Day of Week]]&lt;=5,RTO__39[[#This Row],[Hour]]&gt;=15,RTO__39[[#This Row],[Hour]]&lt;=18),"ON","OFF")</f>
        <v>OFF</v>
      </c>
      <c r="G115"/>
      <c r="H115"/>
      <c r="I115"/>
    </row>
    <row r="116" spans="1:9" x14ac:dyDescent="0.25">
      <c r="A116" s="34">
        <v>45596</v>
      </c>
      <c r="B116" s="64">
        <v>10</v>
      </c>
      <c r="C116" s="64">
        <v>4</v>
      </c>
      <c r="D116" s="64">
        <v>19</v>
      </c>
      <c r="E116" s="42">
        <v>23.602799999999998</v>
      </c>
      <c r="F116" s="64" t="str">
        <f>IF(AND(RTO__39[[#This Row],[Month]]&gt;5,RTO__39[[#This Row],[Month]]&lt;10,RTO__39[[#This Row],[Day of Week]]&lt;=5,RTO__39[[#This Row],[Hour]]&gt;=15,RTO__39[[#This Row],[Hour]]&lt;=18),"ON","OFF")</f>
        <v>OFF</v>
      </c>
      <c r="G116"/>
      <c r="H116"/>
      <c r="I116"/>
    </row>
    <row r="117" spans="1:9" x14ac:dyDescent="0.25">
      <c r="A117" s="34">
        <v>45596</v>
      </c>
      <c r="B117" s="64">
        <v>10</v>
      </c>
      <c r="C117" s="64">
        <v>4</v>
      </c>
      <c r="D117" s="64">
        <v>20</v>
      </c>
      <c r="E117" s="42">
        <v>18.879300000000001</v>
      </c>
      <c r="F117" s="64" t="str">
        <f>IF(AND(RTO__39[[#This Row],[Month]]&gt;5,RTO__39[[#This Row],[Month]]&lt;10,RTO__39[[#This Row],[Day of Week]]&lt;=5,RTO__39[[#This Row],[Hour]]&gt;=15,RTO__39[[#This Row],[Hour]]&lt;=18),"ON","OFF")</f>
        <v>OFF</v>
      </c>
      <c r="G117"/>
      <c r="H117"/>
      <c r="I117"/>
    </row>
    <row r="118" spans="1:9" x14ac:dyDescent="0.25">
      <c r="A118" s="34">
        <v>45596</v>
      </c>
      <c r="B118" s="64">
        <v>10</v>
      </c>
      <c r="C118" s="64">
        <v>4</v>
      </c>
      <c r="D118" s="64">
        <v>21</v>
      </c>
      <c r="E118" s="42">
        <v>16.279699999999998</v>
      </c>
      <c r="F118" s="64" t="str">
        <f>IF(AND(RTO__39[[#This Row],[Month]]&gt;5,RTO__39[[#This Row],[Month]]&lt;10,RTO__39[[#This Row],[Day of Week]]&lt;=5,RTO__39[[#This Row],[Hour]]&gt;=15,RTO__39[[#This Row],[Hour]]&lt;=18),"ON","OFF")</f>
        <v>OFF</v>
      </c>
      <c r="G118"/>
      <c r="H118"/>
      <c r="I118"/>
    </row>
    <row r="119" spans="1:9" x14ac:dyDescent="0.25">
      <c r="A119" s="34">
        <v>45596</v>
      </c>
      <c r="B119" s="64">
        <v>10</v>
      </c>
      <c r="C119" s="64">
        <v>4</v>
      </c>
      <c r="D119" s="64">
        <v>22</v>
      </c>
      <c r="E119" s="42">
        <v>18.4315</v>
      </c>
      <c r="F119" s="64" t="str">
        <f>IF(AND(RTO__39[[#This Row],[Month]]&gt;5,RTO__39[[#This Row],[Month]]&lt;10,RTO__39[[#This Row],[Day of Week]]&lt;=5,RTO__39[[#This Row],[Hour]]&gt;=15,RTO__39[[#This Row],[Hour]]&lt;=18),"ON","OFF")</f>
        <v>OFF</v>
      </c>
      <c r="G119"/>
      <c r="H119"/>
      <c r="I119"/>
    </row>
    <row r="120" spans="1:9" x14ac:dyDescent="0.25">
      <c r="A120" s="34">
        <v>45596</v>
      </c>
      <c r="B120" s="64">
        <v>10</v>
      </c>
      <c r="C120" s="64">
        <v>4</v>
      </c>
      <c r="D120" s="64">
        <v>23</v>
      </c>
      <c r="E120" s="42">
        <v>22.031300000000002</v>
      </c>
      <c r="F120" s="64" t="str">
        <f>IF(AND(RTO__39[[#This Row],[Month]]&gt;5,RTO__39[[#This Row],[Month]]&lt;10,RTO__39[[#This Row],[Day of Week]]&lt;=5,RTO__39[[#This Row],[Hour]]&gt;=15,RTO__39[[#This Row],[Hour]]&lt;=18),"ON","OFF")</f>
        <v>OFF</v>
      </c>
      <c r="G120"/>
      <c r="H120"/>
      <c r="I120"/>
    </row>
    <row r="121" spans="1:9" x14ac:dyDescent="0.25">
      <c r="A121" s="34">
        <v>45596</v>
      </c>
      <c r="B121" s="64">
        <v>10</v>
      </c>
      <c r="C121" s="64">
        <v>4</v>
      </c>
      <c r="D121" s="64">
        <v>24</v>
      </c>
      <c r="E121" s="42">
        <v>21.1157</v>
      </c>
      <c r="F121" s="64" t="str">
        <f>IF(AND(RTO__39[[#This Row],[Month]]&gt;5,RTO__39[[#This Row],[Month]]&lt;10,RTO__39[[#This Row],[Day of Week]]&lt;=5,RTO__39[[#This Row],[Hour]]&gt;=15,RTO__39[[#This Row],[Hour]]&lt;=18),"ON","OFF")</f>
        <v>OFF</v>
      </c>
      <c r="G121"/>
      <c r="H121"/>
      <c r="I121"/>
    </row>
    <row r="122" spans="1:9" x14ac:dyDescent="0.25">
      <c r="A122" s="34">
        <v>45597</v>
      </c>
      <c r="B122" s="64">
        <v>11</v>
      </c>
      <c r="C122" s="64">
        <v>5</v>
      </c>
      <c r="D122" s="64">
        <v>1</v>
      </c>
      <c r="E122" s="42">
        <v>27.016200000000001</v>
      </c>
      <c r="F122" s="64" t="str">
        <f>IF(AND(RTO__39[[#This Row],[Month]]&gt;5,RTO__39[[#This Row],[Month]]&lt;10,RTO__39[[#This Row],[Day of Week]]&lt;=5,RTO__39[[#This Row],[Hour]]&gt;=15,RTO__39[[#This Row],[Hour]]&lt;=18),"ON","OFF")</f>
        <v>OFF</v>
      </c>
      <c r="G122"/>
      <c r="H122"/>
      <c r="I122"/>
    </row>
    <row r="123" spans="1:9" x14ac:dyDescent="0.25">
      <c r="A123" s="34">
        <v>45597</v>
      </c>
      <c r="B123" s="64">
        <v>11</v>
      </c>
      <c r="C123" s="64">
        <v>5</v>
      </c>
      <c r="D123" s="64">
        <v>2</v>
      </c>
      <c r="E123" s="42">
        <v>26.850300000000001</v>
      </c>
      <c r="F123" s="64" t="str">
        <f>IF(AND(RTO__39[[#This Row],[Month]]&gt;5,RTO__39[[#This Row],[Month]]&lt;10,RTO__39[[#This Row],[Day of Week]]&lt;=5,RTO__39[[#This Row],[Hour]]&gt;=15,RTO__39[[#This Row],[Hour]]&lt;=18),"ON","OFF")</f>
        <v>OFF</v>
      </c>
      <c r="G123"/>
      <c r="H123"/>
      <c r="I123"/>
    </row>
    <row r="124" spans="1:9" x14ac:dyDescent="0.25">
      <c r="A124" s="34">
        <v>45597</v>
      </c>
      <c r="B124" s="64">
        <v>11</v>
      </c>
      <c r="C124" s="64">
        <v>5</v>
      </c>
      <c r="D124" s="64">
        <v>3</v>
      </c>
      <c r="E124" s="42">
        <v>26.116299999999999</v>
      </c>
      <c r="F124" s="64" t="str">
        <f>IF(AND(RTO__39[[#This Row],[Month]]&gt;5,RTO__39[[#This Row],[Month]]&lt;10,RTO__39[[#This Row],[Day of Week]]&lt;=5,RTO__39[[#This Row],[Hour]]&gt;=15,RTO__39[[#This Row],[Hour]]&lt;=18),"ON","OFF")</f>
        <v>OFF</v>
      </c>
      <c r="G124"/>
      <c r="H124"/>
      <c r="I124"/>
    </row>
    <row r="125" spans="1:9" x14ac:dyDescent="0.25">
      <c r="A125" s="34">
        <v>45597</v>
      </c>
      <c r="B125" s="64">
        <v>11</v>
      </c>
      <c r="C125" s="64">
        <v>5</v>
      </c>
      <c r="D125" s="64">
        <v>4</v>
      </c>
      <c r="E125" s="42">
        <v>25.199100000000001</v>
      </c>
      <c r="F125" s="64" t="str">
        <f>IF(AND(RTO__39[[#This Row],[Month]]&gt;5,RTO__39[[#This Row],[Month]]&lt;10,RTO__39[[#This Row],[Day of Week]]&lt;=5,RTO__39[[#This Row],[Hour]]&gt;=15,RTO__39[[#This Row],[Hour]]&lt;=18),"ON","OFF")</f>
        <v>OFF</v>
      </c>
      <c r="G125"/>
      <c r="H125"/>
      <c r="I125"/>
    </row>
    <row r="126" spans="1:9" x14ac:dyDescent="0.25">
      <c r="A126" s="34">
        <v>45597</v>
      </c>
      <c r="B126" s="64">
        <v>11</v>
      </c>
      <c r="C126" s="64">
        <v>5</v>
      </c>
      <c r="D126" s="64">
        <v>5</v>
      </c>
      <c r="E126" s="42">
        <v>24.085599999999999</v>
      </c>
      <c r="F126" s="64" t="str">
        <f>IF(AND(RTO__39[[#This Row],[Month]]&gt;5,RTO__39[[#This Row],[Month]]&lt;10,RTO__39[[#This Row],[Day of Week]]&lt;=5,RTO__39[[#This Row],[Hour]]&gt;=15,RTO__39[[#This Row],[Hour]]&lt;=18),"ON","OFF")</f>
        <v>OFF</v>
      </c>
      <c r="G126"/>
      <c r="H126"/>
      <c r="I126"/>
    </row>
    <row r="127" spans="1:9" x14ac:dyDescent="0.25">
      <c r="A127" s="34">
        <v>45597</v>
      </c>
      <c r="B127" s="64">
        <v>11</v>
      </c>
      <c r="C127" s="64">
        <v>5</v>
      </c>
      <c r="D127" s="64">
        <v>6</v>
      </c>
      <c r="E127" s="42">
        <v>27.923500000000001</v>
      </c>
      <c r="F127" s="64" t="str">
        <f>IF(AND(RTO__39[[#This Row],[Month]]&gt;5,RTO__39[[#This Row],[Month]]&lt;10,RTO__39[[#This Row],[Day of Week]]&lt;=5,RTO__39[[#This Row],[Hour]]&gt;=15,RTO__39[[#This Row],[Hour]]&lt;=18),"ON","OFF")</f>
        <v>OFF</v>
      </c>
      <c r="G127"/>
      <c r="H127"/>
      <c r="I127"/>
    </row>
    <row r="128" spans="1:9" x14ac:dyDescent="0.25">
      <c r="A128" s="34">
        <v>45597</v>
      </c>
      <c r="B128" s="64">
        <v>11</v>
      </c>
      <c r="C128" s="64">
        <v>5</v>
      </c>
      <c r="D128" s="64">
        <v>7</v>
      </c>
      <c r="E128" s="42">
        <v>27.736899999999999</v>
      </c>
      <c r="F128" s="64" t="str">
        <f>IF(AND(RTO__39[[#This Row],[Month]]&gt;5,RTO__39[[#This Row],[Month]]&lt;10,RTO__39[[#This Row],[Day of Week]]&lt;=5,RTO__39[[#This Row],[Hour]]&gt;=15,RTO__39[[#This Row],[Hour]]&lt;=18),"ON","OFF")</f>
        <v>OFF</v>
      </c>
      <c r="G128"/>
      <c r="H128"/>
      <c r="I128"/>
    </row>
    <row r="129" spans="1:9" x14ac:dyDescent="0.25">
      <c r="A129" s="34">
        <v>45597</v>
      </c>
      <c r="B129" s="64">
        <v>11</v>
      </c>
      <c r="C129" s="64">
        <v>5</v>
      </c>
      <c r="D129" s="64">
        <v>8</v>
      </c>
      <c r="E129" s="42">
        <v>27.816400000000002</v>
      </c>
      <c r="F129" s="64" t="str">
        <f>IF(AND(RTO__39[[#This Row],[Month]]&gt;5,RTO__39[[#This Row],[Month]]&lt;10,RTO__39[[#This Row],[Day of Week]]&lt;=5,RTO__39[[#This Row],[Hour]]&gt;=15,RTO__39[[#This Row],[Hour]]&lt;=18),"ON","OFF")</f>
        <v>OFF</v>
      </c>
      <c r="G129"/>
      <c r="H129"/>
      <c r="I129"/>
    </row>
    <row r="130" spans="1:9" x14ac:dyDescent="0.25">
      <c r="A130" s="34">
        <v>45597</v>
      </c>
      <c r="B130" s="64">
        <v>11</v>
      </c>
      <c r="C130" s="64">
        <v>5</v>
      </c>
      <c r="D130" s="64">
        <v>9</v>
      </c>
      <c r="E130" s="42">
        <v>-11.3011</v>
      </c>
      <c r="F130" s="64" t="str">
        <f>IF(AND(RTO__39[[#This Row],[Month]]&gt;5,RTO__39[[#This Row],[Month]]&lt;10,RTO__39[[#This Row],[Day of Week]]&lt;=5,RTO__39[[#This Row],[Hour]]&gt;=15,RTO__39[[#This Row],[Hour]]&lt;=18),"ON","OFF")</f>
        <v>OFF</v>
      </c>
      <c r="G130"/>
      <c r="H130"/>
      <c r="I130"/>
    </row>
    <row r="131" spans="1:9" x14ac:dyDescent="0.25">
      <c r="A131" s="34">
        <v>45597</v>
      </c>
      <c r="B131" s="64">
        <v>11</v>
      </c>
      <c r="C131" s="64">
        <v>5</v>
      </c>
      <c r="D131" s="64">
        <v>10</v>
      </c>
      <c r="E131" s="42">
        <v>13.372299999999999</v>
      </c>
      <c r="F131" s="64" t="str">
        <f>IF(AND(RTO__39[[#This Row],[Month]]&gt;5,RTO__39[[#This Row],[Month]]&lt;10,RTO__39[[#This Row],[Day of Week]]&lt;=5,RTO__39[[#This Row],[Hour]]&gt;=15,RTO__39[[#This Row],[Hour]]&lt;=18),"ON","OFF")</f>
        <v>OFF</v>
      </c>
      <c r="G131"/>
      <c r="H131"/>
      <c r="I131"/>
    </row>
    <row r="132" spans="1:9" x14ac:dyDescent="0.25">
      <c r="A132" s="34">
        <v>45597</v>
      </c>
      <c r="B132" s="64">
        <v>11</v>
      </c>
      <c r="C132" s="64">
        <v>5</v>
      </c>
      <c r="D132" s="64">
        <v>11</v>
      </c>
      <c r="E132" s="42">
        <v>6.0416999999999996</v>
      </c>
      <c r="F132" s="64" t="str">
        <f>IF(AND(RTO__39[[#This Row],[Month]]&gt;5,RTO__39[[#This Row],[Month]]&lt;10,RTO__39[[#This Row],[Day of Week]]&lt;=5,RTO__39[[#This Row],[Hour]]&gt;=15,RTO__39[[#This Row],[Hour]]&lt;=18),"ON","OFF")</f>
        <v>OFF</v>
      </c>
      <c r="G132"/>
      <c r="H132"/>
      <c r="I132"/>
    </row>
    <row r="133" spans="1:9" x14ac:dyDescent="0.25">
      <c r="A133" s="34">
        <v>45597</v>
      </c>
      <c r="B133" s="64">
        <v>11</v>
      </c>
      <c r="C133" s="64">
        <v>5</v>
      </c>
      <c r="D133" s="64">
        <v>12</v>
      </c>
      <c r="E133" s="42">
        <v>8.5434000000000001</v>
      </c>
      <c r="F133" s="64" t="str">
        <f>IF(AND(RTO__39[[#This Row],[Month]]&gt;5,RTO__39[[#This Row],[Month]]&lt;10,RTO__39[[#This Row],[Day of Week]]&lt;=5,RTO__39[[#This Row],[Hour]]&gt;=15,RTO__39[[#This Row],[Hour]]&lt;=18),"ON","OFF")</f>
        <v>OFF</v>
      </c>
      <c r="G133"/>
      <c r="H133"/>
      <c r="I133"/>
    </row>
    <row r="134" spans="1:9" x14ac:dyDescent="0.25">
      <c r="A134" s="34">
        <v>45597</v>
      </c>
      <c r="B134" s="64">
        <v>11</v>
      </c>
      <c r="C134" s="64">
        <v>5</v>
      </c>
      <c r="D134" s="64">
        <v>13</v>
      </c>
      <c r="E134" s="42">
        <v>9.7575000000000003</v>
      </c>
      <c r="F134" s="64" t="str">
        <f>IF(AND(RTO__39[[#This Row],[Month]]&gt;5,RTO__39[[#This Row],[Month]]&lt;10,RTO__39[[#This Row],[Day of Week]]&lt;=5,RTO__39[[#This Row],[Hour]]&gt;=15,RTO__39[[#This Row],[Hour]]&lt;=18),"ON","OFF")</f>
        <v>OFF</v>
      </c>
      <c r="G134"/>
      <c r="H134"/>
      <c r="I134"/>
    </row>
    <row r="135" spans="1:9" x14ac:dyDescent="0.25">
      <c r="A135" s="34">
        <v>45597</v>
      </c>
      <c r="B135" s="64">
        <v>11</v>
      </c>
      <c r="C135" s="64">
        <v>5</v>
      </c>
      <c r="D135" s="64">
        <v>14</v>
      </c>
      <c r="E135" s="42">
        <v>14.319100000000001</v>
      </c>
      <c r="F135" s="64" t="str">
        <f>IF(AND(RTO__39[[#This Row],[Month]]&gt;5,RTO__39[[#This Row],[Month]]&lt;10,RTO__39[[#This Row],[Day of Week]]&lt;=5,RTO__39[[#This Row],[Hour]]&gt;=15,RTO__39[[#This Row],[Hour]]&lt;=18),"ON","OFF")</f>
        <v>OFF</v>
      </c>
      <c r="G135"/>
      <c r="H135"/>
      <c r="I135"/>
    </row>
    <row r="136" spans="1:9" x14ac:dyDescent="0.25">
      <c r="A136" s="34">
        <v>45597</v>
      </c>
      <c r="B136" s="64">
        <v>11</v>
      </c>
      <c r="C136" s="64">
        <v>5</v>
      </c>
      <c r="D136" s="64">
        <v>15</v>
      </c>
      <c r="E136" s="42">
        <v>13.603</v>
      </c>
      <c r="F136" s="64" t="str">
        <f>IF(AND(RTO__39[[#This Row],[Month]]&gt;5,RTO__39[[#This Row],[Month]]&lt;10,RTO__39[[#This Row],[Day of Week]]&lt;=5,RTO__39[[#This Row],[Hour]]&gt;=15,RTO__39[[#This Row],[Hour]]&lt;=18),"ON","OFF")</f>
        <v>OFF</v>
      </c>
      <c r="G136"/>
      <c r="H136"/>
      <c r="I136"/>
    </row>
    <row r="137" spans="1:9" x14ac:dyDescent="0.25">
      <c r="A137" s="34">
        <v>45597</v>
      </c>
      <c r="B137" s="64">
        <v>11</v>
      </c>
      <c r="C137" s="64">
        <v>5</v>
      </c>
      <c r="D137" s="64">
        <v>16</v>
      </c>
      <c r="E137" s="42">
        <v>15.2088</v>
      </c>
      <c r="F137" s="64" t="str">
        <f>IF(AND(RTO__39[[#This Row],[Month]]&gt;5,RTO__39[[#This Row],[Month]]&lt;10,RTO__39[[#This Row],[Day of Week]]&lt;=5,RTO__39[[#This Row],[Hour]]&gt;=15,RTO__39[[#This Row],[Hour]]&lt;=18),"ON","OFF")</f>
        <v>OFF</v>
      </c>
      <c r="G137"/>
      <c r="H137"/>
      <c r="I137"/>
    </row>
    <row r="138" spans="1:9" x14ac:dyDescent="0.25">
      <c r="A138" s="34">
        <v>45597</v>
      </c>
      <c r="B138" s="64">
        <v>11</v>
      </c>
      <c r="C138" s="64">
        <v>5</v>
      </c>
      <c r="D138" s="64">
        <v>17</v>
      </c>
      <c r="E138" s="42">
        <v>22.182700000000001</v>
      </c>
      <c r="F138" s="64" t="str">
        <f>IF(AND(RTO__39[[#This Row],[Month]]&gt;5,RTO__39[[#This Row],[Month]]&lt;10,RTO__39[[#This Row],[Day of Week]]&lt;=5,RTO__39[[#This Row],[Hour]]&gt;=15,RTO__39[[#This Row],[Hour]]&lt;=18),"ON","OFF")</f>
        <v>OFF</v>
      </c>
      <c r="G138"/>
      <c r="H138"/>
      <c r="I138"/>
    </row>
    <row r="139" spans="1:9" x14ac:dyDescent="0.25">
      <c r="A139" s="34">
        <v>45597</v>
      </c>
      <c r="B139" s="64">
        <v>11</v>
      </c>
      <c r="C139" s="64">
        <v>5</v>
      </c>
      <c r="D139" s="64">
        <v>18</v>
      </c>
      <c r="E139" s="42">
        <v>27.464099999999998</v>
      </c>
      <c r="F139" s="64" t="str">
        <f>IF(AND(RTO__39[[#This Row],[Month]]&gt;5,RTO__39[[#This Row],[Month]]&lt;10,RTO__39[[#This Row],[Day of Week]]&lt;=5,RTO__39[[#This Row],[Hour]]&gt;=15,RTO__39[[#This Row],[Hour]]&lt;=18),"ON","OFF")</f>
        <v>OFF</v>
      </c>
      <c r="G139"/>
      <c r="H139"/>
      <c r="I139"/>
    </row>
    <row r="140" spans="1:9" x14ac:dyDescent="0.25">
      <c r="A140" s="34">
        <v>45597</v>
      </c>
      <c r="B140" s="64">
        <v>11</v>
      </c>
      <c r="C140" s="64">
        <v>5</v>
      </c>
      <c r="D140" s="64">
        <v>19</v>
      </c>
      <c r="E140" s="42">
        <v>27.273800000000001</v>
      </c>
      <c r="F140" s="64" t="str">
        <f>IF(AND(RTO__39[[#This Row],[Month]]&gt;5,RTO__39[[#This Row],[Month]]&lt;10,RTO__39[[#This Row],[Day of Week]]&lt;=5,RTO__39[[#This Row],[Hour]]&gt;=15,RTO__39[[#This Row],[Hour]]&lt;=18),"ON","OFF")</f>
        <v>OFF</v>
      </c>
      <c r="G140"/>
      <c r="H140"/>
      <c r="I140"/>
    </row>
    <row r="141" spans="1:9" x14ac:dyDescent="0.25">
      <c r="A141" s="34">
        <v>45597</v>
      </c>
      <c r="B141" s="64">
        <v>11</v>
      </c>
      <c r="C141" s="64">
        <v>5</v>
      </c>
      <c r="D141" s="64">
        <v>20</v>
      </c>
      <c r="E141" s="42">
        <v>23.0684</v>
      </c>
      <c r="F141" s="64" t="str">
        <f>IF(AND(RTO__39[[#This Row],[Month]]&gt;5,RTO__39[[#This Row],[Month]]&lt;10,RTO__39[[#This Row],[Day of Week]]&lt;=5,RTO__39[[#This Row],[Hour]]&gt;=15,RTO__39[[#This Row],[Hour]]&lt;=18),"ON","OFF")</f>
        <v>OFF</v>
      </c>
      <c r="G141"/>
      <c r="H141"/>
      <c r="I141"/>
    </row>
    <row r="142" spans="1:9" x14ac:dyDescent="0.25">
      <c r="A142" s="34">
        <v>45597</v>
      </c>
      <c r="B142" s="64">
        <v>11</v>
      </c>
      <c r="C142" s="64">
        <v>5</v>
      </c>
      <c r="D142" s="64">
        <v>21</v>
      </c>
      <c r="E142" s="42">
        <v>22.379000000000001</v>
      </c>
      <c r="F142" s="64" t="str">
        <f>IF(AND(RTO__39[[#This Row],[Month]]&gt;5,RTO__39[[#This Row],[Month]]&lt;10,RTO__39[[#This Row],[Day of Week]]&lt;=5,RTO__39[[#This Row],[Hour]]&gt;=15,RTO__39[[#This Row],[Hour]]&lt;=18),"ON","OFF")</f>
        <v>OFF</v>
      </c>
      <c r="G142"/>
      <c r="H142"/>
      <c r="I142"/>
    </row>
    <row r="143" spans="1:9" x14ac:dyDescent="0.25">
      <c r="A143" s="34">
        <v>45597</v>
      </c>
      <c r="B143" s="64">
        <v>11</v>
      </c>
      <c r="C143" s="64">
        <v>5</v>
      </c>
      <c r="D143" s="64">
        <v>22</v>
      </c>
      <c r="E143" s="42">
        <v>20.048400000000001</v>
      </c>
      <c r="F143" s="64" t="str">
        <f>IF(AND(RTO__39[[#This Row],[Month]]&gt;5,RTO__39[[#This Row],[Month]]&lt;10,RTO__39[[#This Row],[Day of Week]]&lt;=5,RTO__39[[#This Row],[Hour]]&gt;=15,RTO__39[[#This Row],[Hour]]&lt;=18),"ON","OFF")</f>
        <v>OFF</v>
      </c>
      <c r="G143"/>
      <c r="H143"/>
      <c r="I143"/>
    </row>
    <row r="144" spans="1:9" x14ac:dyDescent="0.25">
      <c r="A144" s="34">
        <v>45597</v>
      </c>
      <c r="B144" s="64">
        <v>11</v>
      </c>
      <c r="C144" s="64">
        <v>5</v>
      </c>
      <c r="D144" s="64">
        <v>23</v>
      </c>
      <c r="E144" s="42">
        <v>23.9514</v>
      </c>
      <c r="F144" s="64" t="str">
        <f>IF(AND(RTO__39[[#This Row],[Month]]&gt;5,RTO__39[[#This Row],[Month]]&lt;10,RTO__39[[#This Row],[Day of Week]]&lt;=5,RTO__39[[#This Row],[Hour]]&gt;=15,RTO__39[[#This Row],[Hour]]&lt;=18),"ON","OFF")</f>
        <v>OFF</v>
      </c>
      <c r="G144"/>
      <c r="H144"/>
      <c r="I144"/>
    </row>
    <row r="145" spans="1:9" x14ac:dyDescent="0.25">
      <c r="A145" s="34">
        <v>45597</v>
      </c>
      <c r="B145" s="64">
        <v>11</v>
      </c>
      <c r="C145" s="64">
        <v>5</v>
      </c>
      <c r="D145" s="64">
        <v>24</v>
      </c>
      <c r="E145" s="42">
        <v>26.246400000000001</v>
      </c>
      <c r="F145" s="64" t="str">
        <f>IF(AND(RTO__39[[#This Row],[Month]]&gt;5,RTO__39[[#This Row],[Month]]&lt;10,RTO__39[[#This Row],[Day of Week]]&lt;=5,RTO__39[[#This Row],[Hour]]&gt;=15,RTO__39[[#This Row],[Hour]]&lt;=18),"ON","OFF")</f>
        <v>OFF</v>
      </c>
      <c r="G145"/>
      <c r="H145"/>
      <c r="I145"/>
    </row>
    <row r="146" spans="1:9" x14ac:dyDescent="0.25">
      <c r="A146" s="34">
        <v>45598</v>
      </c>
      <c r="B146" s="64">
        <v>11</v>
      </c>
      <c r="C146" s="64">
        <v>6</v>
      </c>
      <c r="D146" s="64">
        <v>1</v>
      </c>
      <c r="E146" s="42">
        <v>20.1584</v>
      </c>
      <c r="F146" s="64" t="str">
        <f>IF(AND(RTO__39[[#This Row],[Month]]&gt;5,RTO__39[[#This Row],[Month]]&lt;10,RTO__39[[#This Row],[Day of Week]]&lt;=5,RTO__39[[#This Row],[Hour]]&gt;=15,RTO__39[[#This Row],[Hour]]&lt;=18),"ON","OFF")</f>
        <v>OFF</v>
      </c>
      <c r="G146"/>
      <c r="H146"/>
      <c r="I146"/>
    </row>
    <row r="147" spans="1:9" x14ac:dyDescent="0.25">
      <c r="A147" s="34">
        <v>45598</v>
      </c>
      <c r="B147" s="64">
        <v>11</v>
      </c>
      <c r="C147" s="64">
        <v>6</v>
      </c>
      <c r="D147" s="64">
        <v>2</v>
      </c>
      <c r="E147" s="42">
        <v>20.1221</v>
      </c>
      <c r="F147" s="64" t="str">
        <f>IF(AND(RTO__39[[#This Row],[Month]]&gt;5,RTO__39[[#This Row],[Month]]&lt;10,RTO__39[[#This Row],[Day of Week]]&lt;=5,RTO__39[[#This Row],[Hour]]&gt;=15,RTO__39[[#This Row],[Hour]]&lt;=18),"ON","OFF")</f>
        <v>OFF</v>
      </c>
      <c r="G147"/>
      <c r="H147"/>
      <c r="I147"/>
    </row>
    <row r="148" spans="1:9" x14ac:dyDescent="0.25">
      <c r="A148" s="34">
        <v>45598</v>
      </c>
      <c r="B148" s="64">
        <v>11</v>
      </c>
      <c r="C148" s="64">
        <v>6</v>
      </c>
      <c r="D148" s="64">
        <v>3</v>
      </c>
      <c r="E148" s="42">
        <v>22.223800000000001</v>
      </c>
      <c r="F148" s="64" t="str">
        <f>IF(AND(RTO__39[[#This Row],[Month]]&gt;5,RTO__39[[#This Row],[Month]]&lt;10,RTO__39[[#This Row],[Day of Week]]&lt;=5,RTO__39[[#This Row],[Hour]]&gt;=15,RTO__39[[#This Row],[Hour]]&lt;=18),"ON","OFF")</f>
        <v>OFF</v>
      </c>
      <c r="G148"/>
      <c r="H148"/>
      <c r="I148"/>
    </row>
    <row r="149" spans="1:9" x14ac:dyDescent="0.25">
      <c r="A149" s="34">
        <v>45598</v>
      </c>
      <c r="B149" s="64">
        <v>11</v>
      </c>
      <c r="C149" s="64">
        <v>6</v>
      </c>
      <c r="D149" s="64">
        <v>4</v>
      </c>
      <c r="E149" s="42">
        <v>24.085000000000001</v>
      </c>
      <c r="F149" s="64" t="str">
        <f>IF(AND(RTO__39[[#This Row],[Month]]&gt;5,RTO__39[[#This Row],[Month]]&lt;10,RTO__39[[#This Row],[Day of Week]]&lt;=5,RTO__39[[#This Row],[Hour]]&gt;=15,RTO__39[[#This Row],[Hour]]&lt;=18),"ON","OFF")</f>
        <v>OFF</v>
      </c>
      <c r="G149"/>
      <c r="H149"/>
      <c r="I149"/>
    </row>
    <row r="150" spans="1:9" x14ac:dyDescent="0.25">
      <c r="A150" s="34">
        <v>45598</v>
      </c>
      <c r="B150" s="64">
        <v>11</v>
      </c>
      <c r="C150" s="64">
        <v>6</v>
      </c>
      <c r="D150" s="64">
        <v>5</v>
      </c>
      <c r="E150" s="42">
        <v>25.627500000000001</v>
      </c>
      <c r="F150" s="64" t="str">
        <f>IF(AND(RTO__39[[#This Row],[Month]]&gt;5,RTO__39[[#This Row],[Month]]&lt;10,RTO__39[[#This Row],[Day of Week]]&lt;=5,RTO__39[[#This Row],[Hour]]&gt;=15,RTO__39[[#This Row],[Hour]]&lt;=18),"ON","OFF")</f>
        <v>OFF</v>
      </c>
      <c r="G150"/>
      <c r="H150"/>
      <c r="I150"/>
    </row>
    <row r="151" spans="1:9" x14ac:dyDescent="0.25">
      <c r="A151" s="34">
        <v>45598</v>
      </c>
      <c r="B151" s="64">
        <v>11</v>
      </c>
      <c r="C151" s="64">
        <v>6</v>
      </c>
      <c r="D151" s="64">
        <v>6</v>
      </c>
      <c r="E151" s="42">
        <v>22.477900000000002</v>
      </c>
      <c r="F151" s="64" t="str">
        <f>IF(AND(RTO__39[[#This Row],[Month]]&gt;5,RTO__39[[#This Row],[Month]]&lt;10,RTO__39[[#This Row],[Day of Week]]&lt;=5,RTO__39[[#This Row],[Hour]]&gt;=15,RTO__39[[#This Row],[Hour]]&lt;=18),"ON","OFF")</f>
        <v>OFF</v>
      </c>
      <c r="G151"/>
      <c r="H151"/>
      <c r="I151"/>
    </row>
    <row r="152" spans="1:9" x14ac:dyDescent="0.25">
      <c r="A152" s="34">
        <v>45598</v>
      </c>
      <c r="B152" s="64">
        <v>11</v>
      </c>
      <c r="C152" s="64">
        <v>6</v>
      </c>
      <c r="D152" s="64">
        <v>7</v>
      </c>
      <c r="E152" s="42">
        <v>23.0579</v>
      </c>
      <c r="F152" s="64" t="str">
        <f>IF(AND(RTO__39[[#This Row],[Month]]&gt;5,RTO__39[[#This Row],[Month]]&lt;10,RTO__39[[#This Row],[Day of Week]]&lt;=5,RTO__39[[#This Row],[Hour]]&gt;=15,RTO__39[[#This Row],[Hour]]&lt;=18),"ON","OFF")</f>
        <v>OFF</v>
      </c>
      <c r="G152"/>
      <c r="H152"/>
      <c r="I152"/>
    </row>
    <row r="153" spans="1:9" x14ac:dyDescent="0.25">
      <c r="A153" s="34">
        <v>45598</v>
      </c>
      <c r="B153" s="64">
        <v>11</v>
      </c>
      <c r="C153" s="64">
        <v>6</v>
      </c>
      <c r="D153" s="64">
        <v>8</v>
      </c>
      <c r="E153" s="42">
        <v>9.9063999999999997</v>
      </c>
      <c r="F153" s="64" t="str">
        <f>IF(AND(RTO__39[[#This Row],[Month]]&gt;5,RTO__39[[#This Row],[Month]]&lt;10,RTO__39[[#This Row],[Day of Week]]&lt;=5,RTO__39[[#This Row],[Hour]]&gt;=15,RTO__39[[#This Row],[Hour]]&lt;=18),"ON","OFF")</f>
        <v>OFF</v>
      </c>
      <c r="G153"/>
      <c r="H153"/>
      <c r="I153"/>
    </row>
    <row r="154" spans="1:9" x14ac:dyDescent="0.25">
      <c r="A154" s="34">
        <v>45598</v>
      </c>
      <c r="B154" s="64">
        <v>11</v>
      </c>
      <c r="C154" s="64">
        <v>6</v>
      </c>
      <c r="D154" s="64">
        <v>9</v>
      </c>
      <c r="E154" s="42">
        <v>16.578900000000001</v>
      </c>
      <c r="F154" s="64" t="str">
        <f>IF(AND(RTO__39[[#This Row],[Month]]&gt;5,RTO__39[[#This Row],[Month]]&lt;10,RTO__39[[#This Row],[Day of Week]]&lt;=5,RTO__39[[#This Row],[Hour]]&gt;=15,RTO__39[[#This Row],[Hour]]&lt;=18),"ON","OFF")</f>
        <v>OFF</v>
      </c>
      <c r="G154"/>
      <c r="H154"/>
      <c r="I154"/>
    </row>
    <row r="155" spans="1:9" x14ac:dyDescent="0.25">
      <c r="A155" s="34">
        <v>45598</v>
      </c>
      <c r="B155" s="64">
        <v>11</v>
      </c>
      <c r="C155" s="64">
        <v>6</v>
      </c>
      <c r="D155" s="64">
        <v>10</v>
      </c>
      <c r="E155" s="42">
        <v>19.860199999999999</v>
      </c>
      <c r="F155" s="64" t="str">
        <f>IF(AND(RTO__39[[#This Row],[Month]]&gt;5,RTO__39[[#This Row],[Month]]&lt;10,RTO__39[[#This Row],[Day of Week]]&lt;=5,RTO__39[[#This Row],[Hour]]&gt;=15,RTO__39[[#This Row],[Hour]]&lt;=18),"ON","OFF")</f>
        <v>OFF</v>
      </c>
      <c r="G155"/>
      <c r="H155"/>
      <c r="I155"/>
    </row>
    <row r="156" spans="1:9" x14ac:dyDescent="0.25">
      <c r="A156" s="34">
        <v>45598</v>
      </c>
      <c r="B156" s="64">
        <v>11</v>
      </c>
      <c r="C156" s="64">
        <v>6</v>
      </c>
      <c r="D156" s="64">
        <v>11</v>
      </c>
      <c r="E156" s="42">
        <v>8.0161999999999995</v>
      </c>
      <c r="F156" s="64" t="str">
        <f>IF(AND(RTO__39[[#This Row],[Month]]&gt;5,RTO__39[[#This Row],[Month]]&lt;10,RTO__39[[#This Row],[Day of Week]]&lt;=5,RTO__39[[#This Row],[Hour]]&gt;=15,RTO__39[[#This Row],[Hour]]&lt;=18),"ON","OFF")</f>
        <v>OFF</v>
      </c>
      <c r="G156"/>
      <c r="H156"/>
      <c r="I156"/>
    </row>
    <row r="157" spans="1:9" x14ac:dyDescent="0.25">
      <c r="A157" s="34">
        <v>45598</v>
      </c>
      <c r="B157" s="64">
        <v>11</v>
      </c>
      <c r="C157" s="64">
        <v>6</v>
      </c>
      <c r="D157" s="64">
        <v>12</v>
      </c>
      <c r="E157" s="42">
        <v>7.0377999999999998</v>
      </c>
      <c r="F157" s="64" t="str">
        <f>IF(AND(RTO__39[[#This Row],[Month]]&gt;5,RTO__39[[#This Row],[Month]]&lt;10,RTO__39[[#This Row],[Day of Week]]&lt;=5,RTO__39[[#This Row],[Hour]]&gt;=15,RTO__39[[#This Row],[Hour]]&lt;=18),"ON","OFF")</f>
        <v>OFF</v>
      </c>
      <c r="G157"/>
      <c r="H157"/>
      <c r="I157"/>
    </row>
    <row r="158" spans="1:9" x14ac:dyDescent="0.25">
      <c r="A158" s="34">
        <v>45598</v>
      </c>
      <c r="B158" s="64">
        <v>11</v>
      </c>
      <c r="C158" s="64">
        <v>6</v>
      </c>
      <c r="D158" s="64">
        <v>13</v>
      </c>
      <c r="E158" s="42">
        <v>5.6710000000000003</v>
      </c>
      <c r="F158" s="64" t="str">
        <f>IF(AND(RTO__39[[#This Row],[Month]]&gt;5,RTO__39[[#This Row],[Month]]&lt;10,RTO__39[[#This Row],[Day of Week]]&lt;=5,RTO__39[[#This Row],[Hour]]&gt;=15,RTO__39[[#This Row],[Hour]]&lt;=18),"ON","OFF")</f>
        <v>OFF</v>
      </c>
      <c r="G158"/>
      <c r="H158"/>
      <c r="I158"/>
    </row>
    <row r="159" spans="1:9" x14ac:dyDescent="0.25">
      <c r="A159" s="34">
        <v>45598</v>
      </c>
      <c r="B159" s="64">
        <v>11</v>
      </c>
      <c r="C159" s="64">
        <v>6</v>
      </c>
      <c r="D159" s="64">
        <v>14</v>
      </c>
      <c r="E159" s="42">
        <v>2.0697000000000001</v>
      </c>
      <c r="F159" s="64" t="str">
        <f>IF(AND(RTO__39[[#This Row],[Month]]&gt;5,RTO__39[[#This Row],[Month]]&lt;10,RTO__39[[#This Row],[Day of Week]]&lt;=5,RTO__39[[#This Row],[Hour]]&gt;=15,RTO__39[[#This Row],[Hour]]&lt;=18),"ON","OFF")</f>
        <v>OFF</v>
      </c>
      <c r="G159"/>
      <c r="H159"/>
      <c r="I159"/>
    </row>
    <row r="160" spans="1:9" x14ac:dyDescent="0.25">
      <c r="A160" s="34">
        <v>45598</v>
      </c>
      <c r="B160" s="64">
        <v>11</v>
      </c>
      <c r="C160" s="64">
        <v>6</v>
      </c>
      <c r="D160" s="64">
        <v>15</v>
      </c>
      <c r="E160" s="42">
        <v>2.3066</v>
      </c>
      <c r="F160" s="64" t="str">
        <f>IF(AND(RTO__39[[#This Row],[Month]]&gt;5,RTO__39[[#This Row],[Month]]&lt;10,RTO__39[[#This Row],[Day of Week]]&lt;=5,RTO__39[[#This Row],[Hour]]&gt;=15,RTO__39[[#This Row],[Hour]]&lt;=18),"ON","OFF")</f>
        <v>OFF</v>
      </c>
      <c r="G160"/>
      <c r="H160"/>
      <c r="I160"/>
    </row>
    <row r="161" spans="1:9" x14ac:dyDescent="0.25">
      <c r="A161" s="34">
        <v>45598</v>
      </c>
      <c r="B161" s="64">
        <v>11</v>
      </c>
      <c r="C161" s="64">
        <v>6</v>
      </c>
      <c r="D161" s="64">
        <v>16</v>
      </c>
      <c r="E161" s="42">
        <v>2.403</v>
      </c>
      <c r="F161" s="64" t="str">
        <f>IF(AND(RTO__39[[#This Row],[Month]]&gt;5,RTO__39[[#This Row],[Month]]&lt;10,RTO__39[[#This Row],[Day of Week]]&lt;=5,RTO__39[[#This Row],[Hour]]&gt;=15,RTO__39[[#This Row],[Hour]]&lt;=18),"ON","OFF")</f>
        <v>OFF</v>
      </c>
      <c r="G161"/>
      <c r="H161"/>
      <c r="I161"/>
    </row>
    <row r="162" spans="1:9" x14ac:dyDescent="0.25">
      <c r="A162" s="34">
        <v>45598</v>
      </c>
      <c r="B162" s="64">
        <v>11</v>
      </c>
      <c r="C162" s="64">
        <v>6</v>
      </c>
      <c r="D162" s="64">
        <v>17</v>
      </c>
      <c r="E162" s="42">
        <v>14.4366</v>
      </c>
      <c r="F162" s="64" t="str">
        <f>IF(AND(RTO__39[[#This Row],[Month]]&gt;5,RTO__39[[#This Row],[Month]]&lt;10,RTO__39[[#This Row],[Day of Week]]&lt;=5,RTO__39[[#This Row],[Hour]]&gt;=15,RTO__39[[#This Row],[Hour]]&lt;=18),"ON","OFF")</f>
        <v>OFF</v>
      </c>
      <c r="G162"/>
      <c r="H162"/>
      <c r="I162"/>
    </row>
    <row r="163" spans="1:9" x14ac:dyDescent="0.25">
      <c r="A163" s="34">
        <v>45598</v>
      </c>
      <c r="B163" s="64">
        <v>11</v>
      </c>
      <c r="C163" s="64">
        <v>6</v>
      </c>
      <c r="D163" s="64">
        <v>18</v>
      </c>
      <c r="E163" s="42">
        <v>25.433800000000002</v>
      </c>
      <c r="F163" s="64" t="str">
        <f>IF(AND(RTO__39[[#This Row],[Month]]&gt;5,RTO__39[[#This Row],[Month]]&lt;10,RTO__39[[#This Row],[Day of Week]]&lt;=5,RTO__39[[#This Row],[Hour]]&gt;=15,RTO__39[[#This Row],[Hour]]&lt;=18),"ON","OFF")</f>
        <v>OFF</v>
      </c>
      <c r="G163"/>
      <c r="H163"/>
      <c r="I163"/>
    </row>
    <row r="164" spans="1:9" x14ac:dyDescent="0.25">
      <c r="A164" s="34">
        <v>45598</v>
      </c>
      <c r="B164" s="64">
        <v>11</v>
      </c>
      <c r="C164" s="64">
        <v>6</v>
      </c>
      <c r="D164" s="64">
        <v>19</v>
      </c>
      <c r="E164" s="42">
        <v>22.344200000000001</v>
      </c>
      <c r="F164" s="64" t="str">
        <f>IF(AND(RTO__39[[#This Row],[Month]]&gt;5,RTO__39[[#This Row],[Month]]&lt;10,RTO__39[[#This Row],[Day of Week]]&lt;=5,RTO__39[[#This Row],[Hour]]&gt;=15,RTO__39[[#This Row],[Hour]]&lt;=18),"ON","OFF")</f>
        <v>OFF</v>
      </c>
      <c r="G164"/>
      <c r="H164"/>
      <c r="I164"/>
    </row>
    <row r="165" spans="1:9" x14ac:dyDescent="0.25">
      <c r="A165" s="34">
        <v>45598</v>
      </c>
      <c r="B165" s="64">
        <v>11</v>
      </c>
      <c r="C165" s="64">
        <v>6</v>
      </c>
      <c r="D165" s="64">
        <v>20</v>
      </c>
      <c r="E165" s="42">
        <v>20.055099999999999</v>
      </c>
      <c r="F165" s="64" t="str">
        <f>IF(AND(RTO__39[[#This Row],[Month]]&gt;5,RTO__39[[#This Row],[Month]]&lt;10,RTO__39[[#This Row],[Day of Week]]&lt;=5,RTO__39[[#This Row],[Hour]]&gt;=15,RTO__39[[#This Row],[Hour]]&lt;=18),"ON","OFF")</f>
        <v>OFF</v>
      </c>
      <c r="G165"/>
      <c r="H165"/>
      <c r="I165"/>
    </row>
    <row r="166" spans="1:9" x14ac:dyDescent="0.25">
      <c r="A166" s="34">
        <v>45598</v>
      </c>
      <c r="B166" s="64">
        <v>11</v>
      </c>
      <c r="C166" s="64">
        <v>6</v>
      </c>
      <c r="D166" s="64">
        <v>21</v>
      </c>
      <c r="E166" s="42">
        <v>23.998999999999999</v>
      </c>
      <c r="F166" s="64" t="str">
        <f>IF(AND(RTO__39[[#This Row],[Month]]&gt;5,RTO__39[[#This Row],[Month]]&lt;10,RTO__39[[#This Row],[Day of Week]]&lt;=5,RTO__39[[#This Row],[Hour]]&gt;=15,RTO__39[[#This Row],[Hour]]&lt;=18),"ON","OFF")</f>
        <v>OFF</v>
      </c>
      <c r="G166"/>
      <c r="H166"/>
      <c r="I166"/>
    </row>
    <row r="167" spans="1:9" x14ac:dyDescent="0.25">
      <c r="A167" s="34">
        <v>45598</v>
      </c>
      <c r="B167" s="64">
        <v>11</v>
      </c>
      <c r="C167" s="64">
        <v>6</v>
      </c>
      <c r="D167" s="64">
        <v>22</v>
      </c>
      <c r="E167" s="42">
        <v>21.577999999999999</v>
      </c>
      <c r="F167" s="64" t="str">
        <f>IF(AND(RTO__39[[#This Row],[Month]]&gt;5,RTO__39[[#This Row],[Month]]&lt;10,RTO__39[[#This Row],[Day of Week]]&lt;=5,RTO__39[[#This Row],[Hour]]&gt;=15,RTO__39[[#This Row],[Hour]]&lt;=18),"ON","OFF")</f>
        <v>OFF</v>
      </c>
      <c r="G167"/>
      <c r="H167"/>
      <c r="I167"/>
    </row>
    <row r="168" spans="1:9" x14ac:dyDescent="0.25">
      <c r="A168" s="34">
        <v>45598</v>
      </c>
      <c r="B168" s="64">
        <v>11</v>
      </c>
      <c r="C168" s="64">
        <v>6</v>
      </c>
      <c r="D168" s="64">
        <v>23</v>
      </c>
      <c r="E168" s="42">
        <v>18.291</v>
      </c>
      <c r="F168" s="64" t="str">
        <f>IF(AND(RTO__39[[#This Row],[Month]]&gt;5,RTO__39[[#This Row],[Month]]&lt;10,RTO__39[[#This Row],[Day of Week]]&lt;=5,RTO__39[[#This Row],[Hour]]&gt;=15,RTO__39[[#This Row],[Hour]]&lt;=18),"ON","OFF")</f>
        <v>OFF</v>
      </c>
      <c r="G168"/>
      <c r="H168"/>
      <c r="I168"/>
    </row>
    <row r="169" spans="1:9" x14ac:dyDescent="0.25">
      <c r="A169" s="34">
        <v>45598</v>
      </c>
      <c r="B169" s="64">
        <v>11</v>
      </c>
      <c r="C169" s="64">
        <v>6</v>
      </c>
      <c r="D169" s="64">
        <v>24</v>
      </c>
      <c r="E169" s="42">
        <v>24.056000000000001</v>
      </c>
      <c r="F169" s="64" t="str">
        <f>IF(AND(RTO__39[[#This Row],[Month]]&gt;5,RTO__39[[#This Row],[Month]]&lt;10,RTO__39[[#This Row],[Day of Week]]&lt;=5,RTO__39[[#This Row],[Hour]]&gt;=15,RTO__39[[#This Row],[Hour]]&lt;=18),"ON","OFF")</f>
        <v>OFF</v>
      </c>
      <c r="G169"/>
      <c r="H169"/>
      <c r="I169"/>
    </row>
    <row r="170" spans="1:9" x14ac:dyDescent="0.25">
      <c r="A170" s="34">
        <v>45599</v>
      </c>
      <c r="B170" s="64">
        <v>11</v>
      </c>
      <c r="C170" s="64">
        <v>7</v>
      </c>
      <c r="D170" s="64">
        <v>1</v>
      </c>
      <c r="E170" s="42">
        <v>21.208600000000001</v>
      </c>
      <c r="F170" s="64" t="str">
        <f>IF(AND(RTO__39[[#This Row],[Month]]&gt;5,RTO__39[[#This Row],[Month]]&lt;10,RTO__39[[#This Row],[Day of Week]]&lt;=5,RTO__39[[#This Row],[Hour]]&gt;=15,RTO__39[[#This Row],[Hour]]&lt;=18),"ON","OFF")</f>
        <v>OFF</v>
      </c>
      <c r="G170"/>
      <c r="H170"/>
      <c r="I170"/>
    </row>
    <row r="171" spans="1:9" x14ac:dyDescent="0.25">
      <c r="A171" s="34">
        <v>45599</v>
      </c>
      <c r="B171" s="64">
        <v>11</v>
      </c>
      <c r="C171" s="64">
        <v>7</v>
      </c>
      <c r="D171" s="64">
        <v>2</v>
      </c>
      <c r="E171" s="42">
        <v>22.749500000000001</v>
      </c>
      <c r="F171" s="64" t="str">
        <f>IF(AND(RTO__39[[#This Row],[Month]]&gt;5,RTO__39[[#This Row],[Month]]&lt;10,RTO__39[[#This Row],[Day of Week]]&lt;=5,RTO__39[[#This Row],[Hour]]&gt;=15,RTO__39[[#This Row],[Hour]]&lt;=18),"ON","OFF")</f>
        <v>OFF</v>
      </c>
      <c r="G171"/>
      <c r="H171"/>
      <c r="I171"/>
    </row>
    <row r="172" spans="1:9" x14ac:dyDescent="0.25">
      <c r="A172" s="34">
        <v>45599</v>
      </c>
      <c r="B172" s="64">
        <v>11</v>
      </c>
      <c r="C172" s="64">
        <v>7</v>
      </c>
      <c r="D172" s="64">
        <v>3</v>
      </c>
      <c r="E172" s="42">
        <v>17.848500000000001</v>
      </c>
      <c r="F172" s="64" t="str">
        <f>IF(AND(RTO__39[[#This Row],[Month]]&gt;5,RTO__39[[#This Row],[Month]]&lt;10,RTO__39[[#This Row],[Day of Week]]&lt;=5,RTO__39[[#This Row],[Hour]]&gt;=15,RTO__39[[#This Row],[Hour]]&lt;=18),"ON","OFF")</f>
        <v>OFF</v>
      </c>
      <c r="G172"/>
      <c r="H172"/>
      <c r="I172"/>
    </row>
    <row r="173" spans="1:9" x14ac:dyDescent="0.25">
      <c r="A173" s="34">
        <v>45599</v>
      </c>
      <c r="B173" s="64">
        <v>11</v>
      </c>
      <c r="C173" s="64">
        <v>7</v>
      </c>
      <c r="D173" s="64">
        <v>4</v>
      </c>
      <c r="E173" s="42">
        <v>21.9068</v>
      </c>
      <c r="F173" s="64" t="str">
        <f>IF(AND(RTO__39[[#This Row],[Month]]&gt;5,RTO__39[[#This Row],[Month]]&lt;10,RTO__39[[#This Row],[Day of Week]]&lt;=5,RTO__39[[#This Row],[Hour]]&gt;=15,RTO__39[[#This Row],[Hour]]&lt;=18),"ON","OFF")</f>
        <v>OFF</v>
      </c>
      <c r="G173"/>
      <c r="H173"/>
      <c r="I173"/>
    </row>
    <row r="174" spans="1:9" x14ac:dyDescent="0.25">
      <c r="A174" s="34">
        <v>45599</v>
      </c>
      <c r="B174" s="64">
        <v>11</v>
      </c>
      <c r="C174" s="64">
        <v>7</v>
      </c>
      <c r="D174" s="64">
        <v>5</v>
      </c>
      <c r="E174" s="42">
        <v>26.432600000000001</v>
      </c>
      <c r="F174" s="64" t="str">
        <f>IF(AND(RTO__39[[#This Row],[Month]]&gt;5,RTO__39[[#This Row],[Month]]&lt;10,RTO__39[[#This Row],[Day of Week]]&lt;=5,RTO__39[[#This Row],[Hour]]&gt;=15,RTO__39[[#This Row],[Hour]]&lt;=18),"ON","OFF")</f>
        <v>OFF</v>
      </c>
      <c r="G174"/>
      <c r="H174"/>
      <c r="I174"/>
    </row>
    <row r="175" spans="1:9" x14ac:dyDescent="0.25">
      <c r="A175" s="34">
        <v>45599</v>
      </c>
      <c r="B175" s="64">
        <v>11</v>
      </c>
      <c r="C175" s="64">
        <v>7</v>
      </c>
      <c r="D175" s="64">
        <v>6</v>
      </c>
      <c r="E175" s="42">
        <v>27.670300000000001</v>
      </c>
      <c r="F175" s="64" t="str">
        <f>IF(AND(RTO__39[[#This Row],[Month]]&gt;5,RTO__39[[#This Row],[Month]]&lt;10,RTO__39[[#This Row],[Day of Week]]&lt;=5,RTO__39[[#This Row],[Hour]]&gt;=15,RTO__39[[#This Row],[Hour]]&lt;=18),"ON","OFF")</f>
        <v>OFF</v>
      </c>
      <c r="G175"/>
      <c r="H175"/>
      <c r="I175"/>
    </row>
    <row r="176" spans="1:9" x14ac:dyDescent="0.25">
      <c r="A176" s="34">
        <v>45599</v>
      </c>
      <c r="B176" s="64">
        <v>11</v>
      </c>
      <c r="C176" s="64">
        <v>7</v>
      </c>
      <c r="D176" s="64">
        <v>7</v>
      </c>
      <c r="E176" s="42">
        <v>19.976600000000001</v>
      </c>
      <c r="F176" s="64" t="str">
        <f>IF(AND(RTO__39[[#This Row],[Month]]&gt;5,RTO__39[[#This Row],[Month]]&lt;10,RTO__39[[#This Row],[Day of Week]]&lt;=5,RTO__39[[#This Row],[Hour]]&gt;=15,RTO__39[[#This Row],[Hour]]&lt;=18),"ON","OFF")</f>
        <v>OFF</v>
      </c>
      <c r="G176"/>
      <c r="H176"/>
      <c r="I176"/>
    </row>
    <row r="177" spans="1:9" x14ac:dyDescent="0.25">
      <c r="A177" s="34">
        <v>45599</v>
      </c>
      <c r="B177" s="64">
        <v>11</v>
      </c>
      <c r="C177" s="64">
        <v>7</v>
      </c>
      <c r="D177" s="64">
        <v>8</v>
      </c>
      <c r="E177" s="42">
        <v>11.4292</v>
      </c>
      <c r="F177" s="64" t="str">
        <f>IF(AND(RTO__39[[#This Row],[Month]]&gt;5,RTO__39[[#This Row],[Month]]&lt;10,RTO__39[[#This Row],[Day of Week]]&lt;=5,RTO__39[[#This Row],[Hour]]&gt;=15,RTO__39[[#This Row],[Hour]]&lt;=18),"ON","OFF")</f>
        <v>OFF</v>
      </c>
      <c r="G177"/>
      <c r="H177"/>
      <c r="I177"/>
    </row>
    <row r="178" spans="1:9" x14ac:dyDescent="0.25">
      <c r="A178" s="34">
        <v>45599</v>
      </c>
      <c r="B178" s="64">
        <v>11</v>
      </c>
      <c r="C178" s="64">
        <v>7</v>
      </c>
      <c r="D178" s="64">
        <v>9</v>
      </c>
      <c r="E178" s="42">
        <v>7.2300000000000003E-2</v>
      </c>
      <c r="F178" s="64" t="str">
        <f>IF(AND(RTO__39[[#This Row],[Month]]&gt;5,RTO__39[[#This Row],[Month]]&lt;10,RTO__39[[#This Row],[Day of Week]]&lt;=5,RTO__39[[#This Row],[Hour]]&gt;=15,RTO__39[[#This Row],[Hour]]&lt;=18),"ON","OFF")</f>
        <v>OFF</v>
      </c>
      <c r="G178"/>
      <c r="H178"/>
      <c r="I178"/>
    </row>
    <row r="179" spans="1:9" x14ac:dyDescent="0.25">
      <c r="A179" s="34">
        <v>45599</v>
      </c>
      <c r="B179" s="64">
        <v>11</v>
      </c>
      <c r="C179" s="64">
        <v>7</v>
      </c>
      <c r="D179" s="64">
        <v>10</v>
      </c>
      <c r="E179" s="42">
        <v>-2.9489999999999998</v>
      </c>
      <c r="F179" s="64" t="str">
        <f>IF(AND(RTO__39[[#This Row],[Month]]&gt;5,RTO__39[[#This Row],[Month]]&lt;10,RTO__39[[#This Row],[Day of Week]]&lt;=5,RTO__39[[#This Row],[Hour]]&gt;=15,RTO__39[[#This Row],[Hour]]&lt;=18),"ON","OFF")</f>
        <v>OFF</v>
      </c>
      <c r="G179"/>
      <c r="H179"/>
      <c r="I179"/>
    </row>
    <row r="180" spans="1:9" x14ac:dyDescent="0.25">
      <c r="A180" s="34">
        <v>45599</v>
      </c>
      <c r="B180" s="64">
        <v>11</v>
      </c>
      <c r="C180" s="64">
        <v>7</v>
      </c>
      <c r="D180" s="64">
        <v>11</v>
      </c>
      <c r="E180" s="42">
        <v>-9.7020999999999997</v>
      </c>
      <c r="F180" s="64" t="str">
        <f>IF(AND(RTO__39[[#This Row],[Month]]&gt;5,RTO__39[[#This Row],[Month]]&lt;10,RTO__39[[#This Row],[Day of Week]]&lt;=5,RTO__39[[#This Row],[Hour]]&gt;=15,RTO__39[[#This Row],[Hour]]&lt;=18),"ON","OFF")</f>
        <v>OFF</v>
      </c>
      <c r="G180"/>
      <c r="H180"/>
      <c r="I180"/>
    </row>
    <row r="181" spans="1:9" x14ac:dyDescent="0.25">
      <c r="A181" s="34">
        <v>45599</v>
      </c>
      <c r="B181" s="64">
        <v>11</v>
      </c>
      <c r="C181" s="64">
        <v>7</v>
      </c>
      <c r="D181" s="64">
        <v>12</v>
      </c>
      <c r="E181" s="42">
        <v>-8.8963999999999999</v>
      </c>
      <c r="F181" s="64" t="str">
        <f>IF(AND(RTO__39[[#This Row],[Month]]&gt;5,RTO__39[[#This Row],[Month]]&lt;10,RTO__39[[#This Row],[Day of Week]]&lt;=5,RTO__39[[#This Row],[Hour]]&gt;=15,RTO__39[[#This Row],[Hour]]&lt;=18),"ON","OFF")</f>
        <v>OFF</v>
      </c>
      <c r="G181"/>
      <c r="H181"/>
      <c r="I181"/>
    </row>
    <row r="182" spans="1:9" x14ac:dyDescent="0.25">
      <c r="A182" s="34">
        <v>45599</v>
      </c>
      <c r="B182" s="64">
        <v>11</v>
      </c>
      <c r="C182" s="64">
        <v>7</v>
      </c>
      <c r="D182" s="64">
        <v>13</v>
      </c>
      <c r="E182" s="42">
        <v>-20.241499999999998</v>
      </c>
      <c r="F182" s="64" t="str">
        <f>IF(AND(RTO__39[[#This Row],[Month]]&gt;5,RTO__39[[#This Row],[Month]]&lt;10,RTO__39[[#This Row],[Day of Week]]&lt;=5,RTO__39[[#This Row],[Hour]]&gt;=15,RTO__39[[#This Row],[Hour]]&lt;=18),"ON","OFF")</f>
        <v>OFF</v>
      </c>
      <c r="G182"/>
      <c r="H182"/>
      <c r="I182"/>
    </row>
    <row r="183" spans="1:9" x14ac:dyDescent="0.25">
      <c r="A183" s="34">
        <v>45599</v>
      </c>
      <c r="B183" s="64">
        <v>11</v>
      </c>
      <c r="C183" s="64">
        <v>7</v>
      </c>
      <c r="D183" s="64">
        <v>14</v>
      </c>
      <c r="E183" s="42">
        <v>-5.0679999999999996</v>
      </c>
      <c r="F183" s="64" t="str">
        <f>IF(AND(RTO__39[[#This Row],[Month]]&gt;5,RTO__39[[#This Row],[Month]]&lt;10,RTO__39[[#This Row],[Day of Week]]&lt;=5,RTO__39[[#This Row],[Hour]]&gt;=15,RTO__39[[#This Row],[Hour]]&lt;=18),"ON","OFF")</f>
        <v>OFF</v>
      </c>
      <c r="G183"/>
      <c r="H183"/>
      <c r="I183"/>
    </row>
    <row r="184" spans="1:9" x14ac:dyDescent="0.25">
      <c r="A184" s="34">
        <v>45599</v>
      </c>
      <c r="B184" s="64">
        <v>11</v>
      </c>
      <c r="C184" s="64">
        <v>7</v>
      </c>
      <c r="D184" s="64">
        <v>15</v>
      </c>
      <c r="E184" s="42">
        <v>-5.2286000000000001</v>
      </c>
      <c r="F184" s="64" t="str">
        <f>IF(AND(RTO__39[[#This Row],[Month]]&gt;5,RTO__39[[#This Row],[Month]]&lt;10,RTO__39[[#This Row],[Day of Week]]&lt;=5,RTO__39[[#This Row],[Hour]]&gt;=15,RTO__39[[#This Row],[Hour]]&lt;=18),"ON","OFF")</f>
        <v>OFF</v>
      </c>
      <c r="G184"/>
      <c r="H184"/>
      <c r="I184"/>
    </row>
    <row r="185" spans="1:9" x14ac:dyDescent="0.25">
      <c r="A185" s="34">
        <v>45599</v>
      </c>
      <c r="B185" s="64">
        <v>11</v>
      </c>
      <c r="C185" s="64">
        <v>7</v>
      </c>
      <c r="D185" s="64">
        <v>16</v>
      </c>
      <c r="E185" s="42">
        <v>12.7186</v>
      </c>
      <c r="F185" s="64" t="str">
        <f>IF(AND(RTO__39[[#This Row],[Month]]&gt;5,RTO__39[[#This Row],[Month]]&lt;10,RTO__39[[#This Row],[Day of Week]]&lt;=5,RTO__39[[#This Row],[Hour]]&gt;=15,RTO__39[[#This Row],[Hour]]&lt;=18),"ON","OFF")</f>
        <v>OFF</v>
      </c>
      <c r="G185"/>
      <c r="H185"/>
      <c r="I185"/>
    </row>
    <row r="186" spans="1:9" x14ac:dyDescent="0.25">
      <c r="A186" s="34">
        <v>45599</v>
      </c>
      <c r="B186" s="64">
        <v>11</v>
      </c>
      <c r="C186" s="64">
        <v>7</v>
      </c>
      <c r="D186" s="64">
        <v>17</v>
      </c>
      <c r="E186" s="42">
        <v>30.107099999999999</v>
      </c>
      <c r="F186" s="64" t="str">
        <f>IF(AND(RTO__39[[#This Row],[Month]]&gt;5,RTO__39[[#This Row],[Month]]&lt;10,RTO__39[[#This Row],[Day of Week]]&lt;=5,RTO__39[[#This Row],[Hour]]&gt;=15,RTO__39[[#This Row],[Hour]]&lt;=18),"ON","OFF")</f>
        <v>OFF</v>
      </c>
      <c r="G186"/>
      <c r="H186"/>
      <c r="I186"/>
    </row>
    <row r="187" spans="1:9" x14ac:dyDescent="0.25">
      <c r="A187" s="34">
        <v>45599</v>
      </c>
      <c r="B187" s="64">
        <v>11</v>
      </c>
      <c r="C187" s="64">
        <v>7</v>
      </c>
      <c r="D187" s="64">
        <v>18</v>
      </c>
      <c r="E187" s="42">
        <v>34.086799999999997</v>
      </c>
      <c r="F187" s="64" t="str">
        <f>IF(AND(RTO__39[[#This Row],[Month]]&gt;5,RTO__39[[#This Row],[Month]]&lt;10,RTO__39[[#This Row],[Day of Week]]&lt;=5,RTO__39[[#This Row],[Hour]]&gt;=15,RTO__39[[#This Row],[Hour]]&lt;=18),"ON","OFF")</f>
        <v>OFF</v>
      </c>
      <c r="G187"/>
      <c r="H187"/>
      <c r="I187"/>
    </row>
    <row r="188" spans="1:9" x14ac:dyDescent="0.25">
      <c r="A188" s="34">
        <v>45599</v>
      </c>
      <c r="B188" s="64">
        <v>11</v>
      </c>
      <c r="C188" s="64">
        <v>7</v>
      </c>
      <c r="D188" s="64">
        <v>19</v>
      </c>
      <c r="E188" s="42">
        <v>29.068000000000001</v>
      </c>
      <c r="F188" s="64" t="str">
        <f>IF(AND(RTO__39[[#This Row],[Month]]&gt;5,RTO__39[[#This Row],[Month]]&lt;10,RTO__39[[#This Row],[Day of Week]]&lt;=5,RTO__39[[#This Row],[Hour]]&gt;=15,RTO__39[[#This Row],[Hour]]&lt;=18),"ON","OFF")</f>
        <v>OFF</v>
      </c>
      <c r="G188"/>
      <c r="H188"/>
      <c r="I188"/>
    </row>
    <row r="189" spans="1:9" x14ac:dyDescent="0.25">
      <c r="A189" s="34">
        <v>45599</v>
      </c>
      <c r="B189" s="64">
        <v>11</v>
      </c>
      <c r="C189" s="64">
        <v>7</v>
      </c>
      <c r="D189" s="64">
        <v>20</v>
      </c>
      <c r="E189" s="42">
        <v>25.214500000000001</v>
      </c>
      <c r="F189" s="64" t="str">
        <f>IF(AND(RTO__39[[#This Row],[Month]]&gt;5,RTO__39[[#This Row],[Month]]&lt;10,RTO__39[[#This Row],[Day of Week]]&lt;=5,RTO__39[[#This Row],[Hour]]&gt;=15,RTO__39[[#This Row],[Hour]]&lt;=18),"ON","OFF")</f>
        <v>OFF</v>
      </c>
      <c r="G189"/>
      <c r="H189"/>
      <c r="I189"/>
    </row>
    <row r="190" spans="1:9" x14ac:dyDescent="0.25">
      <c r="A190" s="34">
        <v>45599</v>
      </c>
      <c r="B190" s="64">
        <v>11</v>
      </c>
      <c r="C190" s="64">
        <v>7</v>
      </c>
      <c r="D190" s="64">
        <v>21</v>
      </c>
      <c r="E190" s="42">
        <v>23.8916</v>
      </c>
      <c r="F190" s="64" t="str">
        <f>IF(AND(RTO__39[[#This Row],[Month]]&gt;5,RTO__39[[#This Row],[Month]]&lt;10,RTO__39[[#This Row],[Day of Week]]&lt;=5,RTO__39[[#This Row],[Hour]]&gt;=15,RTO__39[[#This Row],[Hour]]&lt;=18),"ON","OFF")</f>
        <v>OFF</v>
      </c>
      <c r="G190"/>
      <c r="H190"/>
      <c r="I190"/>
    </row>
    <row r="191" spans="1:9" x14ac:dyDescent="0.25">
      <c r="A191" s="34">
        <v>45599</v>
      </c>
      <c r="B191" s="64">
        <v>11</v>
      </c>
      <c r="C191" s="64">
        <v>7</v>
      </c>
      <c r="D191" s="64">
        <v>22</v>
      </c>
      <c r="E191" s="42">
        <v>23.418700000000001</v>
      </c>
      <c r="F191" s="64" t="str">
        <f>IF(AND(RTO__39[[#This Row],[Month]]&gt;5,RTO__39[[#This Row],[Month]]&lt;10,RTO__39[[#This Row],[Day of Week]]&lt;=5,RTO__39[[#This Row],[Hour]]&gt;=15,RTO__39[[#This Row],[Hour]]&lt;=18),"ON","OFF")</f>
        <v>OFF</v>
      </c>
      <c r="G191"/>
      <c r="H191"/>
      <c r="I191"/>
    </row>
    <row r="192" spans="1:9" x14ac:dyDescent="0.25">
      <c r="A192" s="34">
        <v>45599</v>
      </c>
      <c r="B192" s="64">
        <v>11</v>
      </c>
      <c r="C192" s="64">
        <v>7</v>
      </c>
      <c r="D192" s="64">
        <v>23</v>
      </c>
      <c r="E192" s="42">
        <v>22.4283</v>
      </c>
      <c r="F192" s="64" t="str">
        <f>IF(AND(RTO__39[[#This Row],[Month]]&gt;5,RTO__39[[#This Row],[Month]]&lt;10,RTO__39[[#This Row],[Day of Week]]&lt;=5,RTO__39[[#This Row],[Hour]]&gt;=15,RTO__39[[#This Row],[Hour]]&lt;=18),"ON","OFF")</f>
        <v>OFF</v>
      </c>
      <c r="G192"/>
      <c r="H192"/>
      <c r="I192"/>
    </row>
    <row r="193" spans="1:9" x14ac:dyDescent="0.25">
      <c r="A193" s="34">
        <v>45599</v>
      </c>
      <c r="B193" s="64">
        <v>11</v>
      </c>
      <c r="C193" s="64">
        <v>7</v>
      </c>
      <c r="D193" s="64">
        <v>24</v>
      </c>
      <c r="E193" s="42">
        <v>22.2334</v>
      </c>
      <c r="F193" s="64" t="str">
        <f>IF(AND(RTO__39[[#This Row],[Month]]&gt;5,RTO__39[[#This Row],[Month]]&lt;10,RTO__39[[#This Row],[Day of Week]]&lt;=5,RTO__39[[#This Row],[Hour]]&gt;=15,RTO__39[[#This Row],[Hour]]&lt;=18),"ON","OFF")</f>
        <v>OFF</v>
      </c>
      <c r="G193"/>
      <c r="H193"/>
      <c r="I193"/>
    </row>
    <row r="194" spans="1:9" x14ac:dyDescent="0.25">
      <c r="A194" s="34">
        <v>45600</v>
      </c>
      <c r="B194" s="64">
        <v>11</v>
      </c>
      <c r="C194" s="64">
        <v>1</v>
      </c>
      <c r="D194" s="64">
        <v>1</v>
      </c>
      <c r="E194" s="42">
        <v>22.404599999999999</v>
      </c>
      <c r="F194" s="64" t="str">
        <f>IF(AND(RTO__39[[#This Row],[Month]]&gt;5,RTO__39[[#This Row],[Month]]&lt;10,RTO__39[[#This Row],[Day of Week]]&lt;=5,RTO__39[[#This Row],[Hour]]&gt;=15,RTO__39[[#This Row],[Hour]]&lt;=18),"ON","OFF")</f>
        <v>OFF</v>
      </c>
      <c r="G194"/>
      <c r="H194"/>
      <c r="I194"/>
    </row>
    <row r="195" spans="1:9" x14ac:dyDescent="0.25">
      <c r="A195" s="34">
        <v>45600</v>
      </c>
      <c r="B195" s="64">
        <v>11</v>
      </c>
      <c r="C195" s="64">
        <v>1</v>
      </c>
      <c r="D195" s="64">
        <v>2</v>
      </c>
      <c r="E195" s="42">
        <v>23.708400000000001</v>
      </c>
      <c r="F195" s="64" t="str">
        <f>IF(AND(RTO__39[[#This Row],[Month]]&gt;5,RTO__39[[#This Row],[Month]]&lt;10,RTO__39[[#This Row],[Day of Week]]&lt;=5,RTO__39[[#This Row],[Hour]]&gt;=15,RTO__39[[#This Row],[Hour]]&lt;=18),"ON","OFF")</f>
        <v>OFF</v>
      </c>
      <c r="G195"/>
      <c r="H195"/>
      <c r="I195"/>
    </row>
    <row r="196" spans="1:9" x14ac:dyDescent="0.25">
      <c r="A196" s="34">
        <v>45600</v>
      </c>
      <c r="B196" s="64">
        <v>11</v>
      </c>
      <c r="C196" s="64">
        <v>1</v>
      </c>
      <c r="D196" s="64">
        <v>3</v>
      </c>
      <c r="E196" s="42">
        <v>23.2606</v>
      </c>
      <c r="F196" s="64" t="str">
        <f>IF(AND(RTO__39[[#This Row],[Month]]&gt;5,RTO__39[[#This Row],[Month]]&lt;10,RTO__39[[#This Row],[Day of Week]]&lt;=5,RTO__39[[#This Row],[Hour]]&gt;=15,RTO__39[[#This Row],[Hour]]&lt;=18),"ON","OFF")</f>
        <v>OFF</v>
      </c>
      <c r="G196"/>
      <c r="H196"/>
      <c r="I196"/>
    </row>
    <row r="197" spans="1:9" x14ac:dyDescent="0.25">
      <c r="A197" s="34">
        <v>45600</v>
      </c>
      <c r="B197" s="64">
        <v>11</v>
      </c>
      <c r="C197" s="64">
        <v>1</v>
      </c>
      <c r="D197" s="64">
        <v>4</v>
      </c>
      <c r="E197" s="42">
        <v>25.024999999999999</v>
      </c>
      <c r="F197" s="64" t="str">
        <f>IF(AND(RTO__39[[#This Row],[Month]]&gt;5,RTO__39[[#This Row],[Month]]&lt;10,RTO__39[[#This Row],[Day of Week]]&lt;=5,RTO__39[[#This Row],[Hour]]&gt;=15,RTO__39[[#This Row],[Hour]]&lt;=18),"ON","OFF")</f>
        <v>OFF</v>
      </c>
      <c r="G197"/>
      <c r="H197"/>
      <c r="I197"/>
    </row>
    <row r="198" spans="1:9" x14ac:dyDescent="0.25">
      <c r="A198" s="34">
        <v>45600</v>
      </c>
      <c r="B198" s="64">
        <v>11</v>
      </c>
      <c r="C198" s="64">
        <v>1</v>
      </c>
      <c r="D198" s="64">
        <v>5</v>
      </c>
      <c r="E198" s="42">
        <v>28.149000000000001</v>
      </c>
      <c r="F198" s="64" t="str">
        <f>IF(AND(RTO__39[[#This Row],[Month]]&gt;5,RTO__39[[#This Row],[Month]]&lt;10,RTO__39[[#This Row],[Day of Week]]&lt;=5,RTO__39[[#This Row],[Hour]]&gt;=15,RTO__39[[#This Row],[Hour]]&lt;=18),"ON","OFF")</f>
        <v>OFF</v>
      </c>
      <c r="G198"/>
      <c r="H198"/>
      <c r="I198"/>
    </row>
    <row r="199" spans="1:9" x14ac:dyDescent="0.25">
      <c r="A199" s="34">
        <v>45600</v>
      </c>
      <c r="B199" s="64">
        <v>11</v>
      </c>
      <c r="C199" s="64">
        <v>1</v>
      </c>
      <c r="D199" s="64">
        <v>6</v>
      </c>
      <c r="E199" s="42">
        <v>31.857199999999999</v>
      </c>
      <c r="F199" s="64" t="str">
        <f>IF(AND(RTO__39[[#This Row],[Month]]&gt;5,RTO__39[[#This Row],[Month]]&lt;10,RTO__39[[#This Row],[Day of Week]]&lt;=5,RTO__39[[#This Row],[Hour]]&gt;=15,RTO__39[[#This Row],[Hour]]&lt;=18),"ON","OFF")</f>
        <v>OFF</v>
      </c>
      <c r="G199"/>
      <c r="H199"/>
      <c r="I199"/>
    </row>
    <row r="200" spans="1:9" x14ac:dyDescent="0.25">
      <c r="A200" s="34">
        <v>45600</v>
      </c>
      <c r="B200" s="64">
        <v>11</v>
      </c>
      <c r="C200" s="64">
        <v>1</v>
      </c>
      <c r="D200" s="64">
        <v>7</v>
      </c>
      <c r="E200" s="42">
        <v>39.208199999999998</v>
      </c>
      <c r="F200" s="64" t="str">
        <f>IF(AND(RTO__39[[#This Row],[Month]]&gt;5,RTO__39[[#This Row],[Month]]&lt;10,RTO__39[[#This Row],[Day of Week]]&lt;=5,RTO__39[[#This Row],[Hour]]&gt;=15,RTO__39[[#This Row],[Hour]]&lt;=18),"ON","OFF")</f>
        <v>OFF</v>
      </c>
      <c r="G200"/>
      <c r="H200"/>
      <c r="I200"/>
    </row>
    <row r="201" spans="1:9" x14ac:dyDescent="0.25">
      <c r="A201" s="34">
        <v>45600</v>
      </c>
      <c r="B201" s="64">
        <v>11</v>
      </c>
      <c r="C201" s="64">
        <v>1</v>
      </c>
      <c r="D201" s="64">
        <v>8</v>
      </c>
      <c r="E201" s="42">
        <v>10.640499999999999</v>
      </c>
      <c r="F201" s="64" t="str">
        <f>IF(AND(RTO__39[[#This Row],[Month]]&gt;5,RTO__39[[#This Row],[Month]]&lt;10,RTO__39[[#This Row],[Day of Week]]&lt;=5,RTO__39[[#This Row],[Hour]]&gt;=15,RTO__39[[#This Row],[Hour]]&lt;=18),"ON","OFF")</f>
        <v>OFF</v>
      </c>
      <c r="G201"/>
      <c r="H201"/>
      <c r="I201"/>
    </row>
    <row r="202" spans="1:9" x14ac:dyDescent="0.25">
      <c r="A202" s="34">
        <v>45600</v>
      </c>
      <c r="B202" s="64">
        <v>11</v>
      </c>
      <c r="C202" s="64">
        <v>1</v>
      </c>
      <c r="D202" s="64">
        <v>9</v>
      </c>
      <c r="E202" s="42">
        <v>6.4447000000000001</v>
      </c>
      <c r="F202" s="64" t="str">
        <f>IF(AND(RTO__39[[#This Row],[Month]]&gt;5,RTO__39[[#This Row],[Month]]&lt;10,RTO__39[[#This Row],[Day of Week]]&lt;=5,RTO__39[[#This Row],[Hour]]&gt;=15,RTO__39[[#This Row],[Hour]]&lt;=18),"ON","OFF")</f>
        <v>OFF</v>
      </c>
      <c r="G202"/>
      <c r="H202"/>
      <c r="I202"/>
    </row>
    <row r="203" spans="1:9" x14ac:dyDescent="0.25">
      <c r="A203" s="34">
        <v>45600</v>
      </c>
      <c r="B203" s="64">
        <v>11</v>
      </c>
      <c r="C203" s="64">
        <v>1</v>
      </c>
      <c r="D203" s="64">
        <v>10</v>
      </c>
      <c r="E203" s="42">
        <v>-3.4481999999999999</v>
      </c>
      <c r="F203" s="64" t="str">
        <f>IF(AND(RTO__39[[#This Row],[Month]]&gt;5,RTO__39[[#This Row],[Month]]&lt;10,RTO__39[[#This Row],[Day of Week]]&lt;=5,RTO__39[[#This Row],[Hour]]&gt;=15,RTO__39[[#This Row],[Hour]]&lt;=18),"ON","OFF")</f>
        <v>OFF</v>
      </c>
      <c r="G203"/>
      <c r="H203"/>
      <c r="I203"/>
    </row>
    <row r="204" spans="1:9" x14ac:dyDescent="0.25">
      <c r="A204" s="34">
        <v>45600</v>
      </c>
      <c r="B204" s="64">
        <v>11</v>
      </c>
      <c r="C204" s="64">
        <v>1</v>
      </c>
      <c r="D204" s="64">
        <v>11</v>
      </c>
      <c r="E204" s="42">
        <v>-0.34799999999999998</v>
      </c>
      <c r="F204" s="64" t="str">
        <f>IF(AND(RTO__39[[#This Row],[Month]]&gt;5,RTO__39[[#This Row],[Month]]&lt;10,RTO__39[[#This Row],[Day of Week]]&lt;=5,RTO__39[[#This Row],[Hour]]&gt;=15,RTO__39[[#This Row],[Hour]]&lt;=18),"ON","OFF")</f>
        <v>OFF</v>
      </c>
      <c r="G204"/>
      <c r="H204"/>
      <c r="I204"/>
    </row>
    <row r="205" spans="1:9" x14ac:dyDescent="0.25">
      <c r="A205" s="34">
        <v>45600</v>
      </c>
      <c r="B205" s="64">
        <v>11</v>
      </c>
      <c r="C205" s="64">
        <v>1</v>
      </c>
      <c r="D205" s="64">
        <v>12</v>
      </c>
      <c r="E205" s="42">
        <v>1.5901000000000001</v>
      </c>
      <c r="F205" s="64" t="str">
        <f>IF(AND(RTO__39[[#This Row],[Month]]&gt;5,RTO__39[[#This Row],[Month]]&lt;10,RTO__39[[#This Row],[Day of Week]]&lt;=5,RTO__39[[#This Row],[Hour]]&gt;=15,RTO__39[[#This Row],[Hour]]&lt;=18),"ON","OFF")</f>
        <v>OFF</v>
      </c>
      <c r="G205"/>
      <c r="H205"/>
      <c r="I205"/>
    </row>
    <row r="206" spans="1:9" x14ac:dyDescent="0.25">
      <c r="A206" s="34">
        <v>45600</v>
      </c>
      <c r="B206" s="64">
        <v>11</v>
      </c>
      <c r="C206" s="64">
        <v>1</v>
      </c>
      <c r="D206" s="64">
        <v>13</v>
      </c>
      <c r="E206" s="42">
        <v>-2.7357</v>
      </c>
      <c r="F206" s="64" t="str">
        <f>IF(AND(RTO__39[[#This Row],[Month]]&gt;5,RTO__39[[#This Row],[Month]]&lt;10,RTO__39[[#This Row],[Day of Week]]&lt;=5,RTO__39[[#This Row],[Hour]]&gt;=15,RTO__39[[#This Row],[Hour]]&lt;=18),"ON","OFF")</f>
        <v>OFF</v>
      </c>
      <c r="G206"/>
      <c r="H206"/>
      <c r="I206"/>
    </row>
    <row r="207" spans="1:9" x14ac:dyDescent="0.25">
      <c r="A207" s="34">
        <v>45600</v>
      </c>
      <c r="B207" s="64">
        <v>11</v>
      </c>
      <c r="C207" s="64">
        <v>1</v>
      </c>
      <c r="D207" s="64">
        <v>14</v>
      </c>
      <c r="E207" s="42">
        <v>-5.6247999999999996</v>
      </c>
      <c r="F207" s="64" t="str">
        <f>IF(AND(RTO__39[[#This Row],[Month]]&gt;5,RTO__39[[#This Row],[Month]]&lt;10,RTO__39[[#This Row],[Day of Week]]&lt;=5,RTO__39[[#This Row],[Hour]]&gt;=15,RTO__39[[#This Row],[Hour]]&lt;=18),"ON","OFF")</f>
        <v>OFF</v>
      </c>
      <c r="G207"/>
      <c r="H207"/>
      <c r="I207"/>
    </row>
    <row r="208" spans="1:9" x14ac:dyDescent="0.25">
      <c r="A208" s="34">
        <v>45600</v>
      </c>
      <c r="B208" s="64">
        <v>11</v>
      </c>
      <c r="C208" s="64">
        <v>1</v>
      </c>
      <c r="D208" s="64">
        <v>15</v>
      </c>
      <c r="E208" s="42">
        <v>-7.0172999999999996</v>
      </c>
      <c r="F208" s="64" t="str">
        <f>IF(AND(RTO__39[[#This Row],[Month]]&gt;5,RTO__39[[#This Row],[Month]]&lt;10,RTO__39[[#This Row],[Day of Week]]&lt;=5,RTO__39[[#This Row],[Hour]]&gt;=15,RTO__39[[#This Row],[Hour]]&lt;=18),"ON","OFF")</f>
        <v>OFF</v>
      </c>
      <c r="G208"/>
      <c r="H208"/>
      <c r="I208"/>
    </row>
    <row r="209" spans="1:9" x14ac:dyDescent="0.25">
      <c r="A209" s="34">
        <v>45600</v>
      </c>
      <c r="B209" s="64">
        <v>11</v>
      </c>
      <c r="C209" s="64">
        <v>1</v>
      </c>
      <c r="D209" s="64">
        <v>16</v>
      </c>
      <c r="E209" s="42">
        <v>19.9772</v>
      </c>
      <c r="F209" s="64" t="str">
        <f>IF(AND(RTO__39[[#This Row],[Month]]&gt;5,RTO__39[[#This Row],[Month]]&lt;10,RTO__39[[#This Row],[Day of Week]]&lt;=5,RTO__39[[#This Row],[Hour]]&gt;=15,RTO__39[[#This Row],[Hour]]&lt;=18),"ON","OFF")</f>
        <v>OFF</v>
      </c>
      <c r="G209"/>
      <c r="H209"/>
      <c r="I209"/>
    </row>
    <row r="210" spans="1:9" x14ac:dyDescent="0.25">
      <c r="A210" s="34">
        <v>45600</v>
      </c>
      <c r="B210" s="64">
        <v>11</v>
      </c>
      <c r="C210" s="64">
        <v>1</v>
      </c>
      <c r="D210" s="64">
        <v>17</v>
      </c>
      <c r="E210" s="42">
        <v>27.532</v>
      </c>
      <c r="F210" s="64" t="str">
        <f>IF(AND(RTO__39[[#This Row],[Month]]&gt;5,RTO__39[[#This Row],[Month]]&lt;10,RTO__39[[#This Row],[Day of Week]]&lt;=5,RTO__39[[#This Row],[Hour]]&gt;=15,RTO__39[[#This Row],[Hour]]&lt;=18),"ON","OFF")</f>
        <v>OFF</v>
      </c>
      <c r="G210"/>
      <c r="H210"/>
      <c r="I210"/>
    </row>
    <row r="211" spans="1:9" x14ac:dyDescent="0.25">
      <c r="A211" s="34">
        <v>45600</v>
      </c>
      <c r="B211" s="64">
        <v>11</v>
      </c>
      <c r="C211" s="64">
        <v>1</v>
      </c>
      <c r="D211" s="64">
        <v>18</v>
      </c>
      <c r="E211" s="42">
        <v>37.004800000000003</v>
      </c>
      <c r="F211" s="64" t="str">
        <f>IF(AND(RTO__39[[#This Row],[Month]]&gt;5,RTO__39[[#This Row],[Month]]&lt;10,RTO__39[[#This Row],[Day of Week]]&lt;=5,RTO__39[[#This Row],[Hour]]&gt;=15,RTO__39[[#This Row],[Hour]]&lt;=18),"ON","OFF")</f>
        <v>OFF</v>
      </c>
      <c r="G211"/>
      <c r="H211"/>
      <c r="I211"/>
    </row>
    <row r="212" spans="1:9" x14ac:dyDescent="0.25">
      <c r="A212" s="34">
        <v>45600</v>
      </c>
      <c r="B212" s="64">
        <v>11</v>
      </c>
      <c r="C212" s="64">
        <v>1</v>
      </c>
      <c r="D212" s="64">
        <v>19</v>
      </c>
      <c r="E212" s="42">
        <v>32.794699999999999</v>
      </c>
      <c r="F212" s="64" t="str">
        <f>IF(AND(RTO__39[[#This Row],[Month]]&gt;5,RTO__39[[#This Row],[Month]]&lt;10,RTO__39[[#This Row],[Day of Week]]&lt;=5,RTO__39[[#This Row],[Hour]]&gt;=15,RTO__39[[#This Row],[Hour]]&lt;=18),"ON","OFF")</f>
        <v>OFF</v>
      </c>
      <c r="G212"/>
      <c r="H212"/>
      <c r="I212"/>
    </row>
    <row r="213" spans="1:9" x14ac:dyDescent="0.25">
      <c r="A213" s="34">
        <v>45600</v>
      </c>
      <c r="B213" s="64">
        <v>11</v>
      </c>
      <c r="C213" s="64">
        <v>1</v>
      </c>
      <c r="D213" s="64">
        <v>20</v>
      </c>
      <c r="E213" s="42">
        <v>34.198399999999999</v>
      </c>
      <c r="F213" s="64" t="str">
        <f>IF(AND(RTO__39[[#This Row],[Month]]&gt;5,RTO__39[[#This Row],[Month]]&lt;10,RTO__39[[#This Row],[Day of Week]]&lt;=5,RTO__39[[#This Row],[Hour]]&gt;=15,RTO__39[[#This Row],[Hour]]&lt;=18),"ON","OFF")</f>
        <v>OFF</v>
      </c>
      <c r="G213"/>
      <c r="H213"/>
      <c r="I213"/>
    </row>
    <row r="214" spans="1:9" x14ac:dyDescent="0.25">
      <c r="A214" s="34">
        <v>45600</v>
      </c>
      <c r="B214" s="64">
        <v>11</v>
      </c>
      <c r="C214" s="64">
        <v>1</v>
      </c>
      <c r="D214" s="64">
        <v>21</v>
      </c>
      <c r="E214" s="42">
        <v>30.898399999999999</v>
      </c>
      <c r="F214" s="64" t="str">
        <f>IF(AND(RTO__39[[#This Row],[Month]]&gt;5,RTO__39[[#This Row],[Month]]&lt;10,RTO__39[[#This Row],[Day of Week]]&lt;=5,RTO__39[[#This Row],[Hour]]&gt;=15,RTO__39[[#This Row],[Hour]]&lt;=18),"ON","OFF")</f>
        <v>OFF</v>
      </c>
      <c r="G214"/>
      <c r="H214"/>
      <c r="I214"/>
    </row>
    <row r="215" spans="1:9" x14ac:dyDescent="0.25">
      <c r="A215" s="34">
        <v>45600</v>
      </c>
      <c r="B215" s="64">
        <v>11</v>
      </c>
      <c r="C215" s="64">
        <v>1</v>
      </c>
      <c r="D215" s="64">
        <v>22</v>
      </c>
      <c r="E215" s="42">
        <v>28.3108</v>
      </c>
      <c r="F215" s="64" t="str">
        <f>IF(AND(RTO__39[[#This Row],[Month]]&gt;5,RTO__39[[#This Row],[Month]]&lt;10,RTO__39[[#This Row],[Day of Week]]&lt;=5,RTO__39[[#This Row],[Hour]]&gt;=15,RTO__39[[#This Row],[Hour]]&lt;=18),"ON","OFF")</f>
        <v>OFF</v>
      </c>
      <c r="G215"/>
      <c r="H215"/>
      <c r="I215"/>
    </row>
    <row r="216" spans="1:9" x14ac:dyDescent="0.25">
      <c r="A216" s="34">
        <v>45600</v>
      </c>
      <c r="B216" s="64">
        <v>11</v>
      </c>
      <c r="C216" s="64">
        <v>1</v>
      </c>
      <c r="D216" s="64">
        <v>23</v>
      </c>
      <c r="E216" s="42">
        <v>27.544699999999999</v>
      </c>
      <c r="F216" s="64" t="str">
        <f>IF(AND(RTO__39[[#This Row],[Month]]&gt;5,RTO__39[[#This Row],[Month]]&lt;10,RTO__39[[#This Row],[Day of Week]]&lt;=5,RTO__39[[#This Row],[Hour]]&gt;=15,RTO__39[[#This Row],[Hour]]&lt;=18),"ON","OFF")</f>
        <v>OFF</v>
      </c>
      <c r="G216"/>
      <c r="H216"/>
      <c r="I216"/>
    </row>
    <row r="217" spans="1:9" x14ac:dyDescent="0.25">
      <c r="A217" s="34">
        <v>45600</v>
      </c>
      <c r="B217" s="64">
        <v>11</v>
      </c>
      <c r="C217" s="64">
        <v>1</v>
      </c>
      <c r="D217" s="64">
        <v>24</v>
      </c>
      <c r="E217" s="42">
        <v>24.933800000000002</v>
      </c>
      <c r="F217" s="64" t="str">
        <f>IF(AND(RTO__39[[#This Row],[Month]]&gt;5,RTO__39[[#This Row],[Month]]&lt;10,RTO__39[[#This Row],[Day of Week]]&lt;=5,RTO__39[[#This Row],[Hour]]&gt;=15,RTO__39[[#This Row],[Hour]]&lt;=18),"ON","OFF")</f>
        <v>OFF</v>
      </c>
      <c r="G217"/>
      <c r="H217"/>
      <c r="I217"/>
    </row>
    <row r="218" spans="1:9" x14ac:dyDescent="0.25">
      <c r="A218" s="34">
        <v>45601</v>
      </c>
      <c r="B218" s="64">
        <v>11</v>
      </c>
      <c r="C218" s="64">
        <v>2</v>
      </c>
      <c r="D218" s="64">
        <v>1</v>
      </c>
      <c r="E218" s="42">
        <v>23.9208</v>
      </c>
      <c r="F218" s="64" t="str">
        <f>IF(AND(RTO__39[[#This Row],[Month]]&gt;5,RTO__39[[#This Row],[Month]]&lt;10,RTO__39[[#This Row],[Day of Week]]&lt;=5,RTO__39[[#This Row],[Hour]]&gt;=15,RTO__39[[#This Row],[Hour]]&lt;=18),"ON","OFF")</f>
        <v>OFF</v>
      </c>
      <c r="G218"/>
      <c r="H218"/>
      <c r="I218"/>
    </row>
    <row r="219" spans="1:9" x14ac:dyDescent="0.25">
      <c r="A219" s="34">
        <v>45601</v>
      </c>
      <c r="B219" s="64">
        <v>11</v>
      </c>
      <c r="C219" s="64">
        <v>2</v>
      </c>
      <c r="D219" s="64">
        <v>2</v>
      </c>
      <c r="E219" s="42">
        <v>26.923999999999999</v>
      </c>
      <c r="F219" s="64" t="str">
        <f>IF(AND(RTO__39[[#This Row],[Month]]&gt;5,RTO__39[[#This Row],[Month]]&lt;10,RTO__39[[#This Row],[Day of Week]]&lt;=5,RTO__39[[#This Row],[Hour]]&gt;=15,RTO__39[[#This Row],[Hour]]&lt;=18),"ON","OFF")</f>
        <v>OFF</v>
      </c>
      <c r="G219"/>
      <c r="H219"/>
      <c r="I219"/>
    </row>
    <row r="220" spans="1:9" x14ac:dyDescent="0.25">
      <c r="A220" s="34">
        <v>45601</v>
      </c>
      <c r="B220" s="64">
        <v>11</v>
      </c>
      <c r="C220" s="64">
        <v>2</v>
      </c>
      <c r="D220" s="64">
        <v>3</v>
      </c>
      <c r="E220" s="42">
        <v>24.694700000000001</v>
      </c>
      <c r="F220" s="64" t="str">
        <f>IF(AND(RTO__39[[#This Row],[Month]]&gt;5,RTO__39[[#This Row],[Month]]&lt;10,RTO__39[[#This Row],[Day of Week]]&lt;=5,RTO__39[[#This Row],[Hour]]&gt;=15,RTO__39[[#This Row],[Hour]]&lt;=18),"ON","OFF")</f>
        <v>OFF</v>
      </c>
      <c r="G220"/>
      <c r="H220"/>
      <c r="I220"/>
    </row>
    <row r="221" spans="1:9" x14ac:dyDescent="0.25">
      <c r="A221" s="34">
        <v>45601</v>
      </c>
      <c r="B221" s="64">
        <v>11</v>
      </c>
      <c r="C221" s="64">
        <v>2</v>
      </c>
      <c r="D221" s="64">
        <v>4</v>
      </c>
      <c r="E221" s="42">
        <v>27.7348</v>
      </c>
      <c r="F221" s="64" t="str">
        <f>IF(AND(RTO__39[[#This Row],[Month]]&gt;5,RTO__39[[#This Row],[Month]]&lt;10,RTO__39[[#This Row],[Day of Week]]&lt;=5,RTO__39[[#This Row],[Hour]]&gt;=15,RTO__39[[#This Row],[Hour]]&lt;=18),"ON","OFF")</f>
        <v>OFF</v>
      </c>
      <c r="G221"/>
      <c r="H221"/>
      <c r="I221"/>
    </row>
    <row r="222" spans="1:9" x14ac:dyDescent="0.25">
      <c r="A222" s="34">
        <v>45601</v>
      </c>
      <c r="B222" s="64">
        <v>11</v>
      </c>
      <c r="C222" s="64">
        <v>2</v>
      </c>
      <c r="D222" s="64">
        <v>5</v>
      </c>
      <c r="E222" s="42">
        <v>28.040600000000001</v>
      </c>
      <c r="F222" s="64" t="str">
        <f>IF(AND(RTO__39[[#This Row],[Month]]&gt;5,RTO__39[[#This Row],[Month]]&lt;10,RTO__39[[#This Row],[Day of Week]]&lt;=5,RTO__39[[#This Row],[Hour]]&gt;=15,RTO__39[[#This Row],[Hour]]&lt;=18),"ON","OFF")</f>
        <v>OFF</v>
      </c>
      <c r="G222"/>
      <c r="H222"/>
      <c r="I222"/>
    </row>
    <row r="223" spans="1:9" x14ac:dyDescent="0.25">
      <c r="A223" s="34">
        <v>45601</v>
      </c>
      <c r="B223" s="64">
        <v>11</v>
      </c>
      <c r="C223" s="64">
        <v>2</v>
      </c>
      <c r="D223" s="64">
        <v>6</v>
      </c>
      <c r="E223" s="42">
        <v>34.712699999999998</v>
      </c>
      <c r="F223" s="64" t="str">
        <f>IF(AND(RTO__39[[#This Row],[Month]]&gt;5,RTO__39[[#This Row],[Month]]&lt;10,RTO__39[[#This Row],[Day of Week]]&lt;=5,RTO__39[[#This Row],[Hour]]&gt;=15,RTO__39[[#This Row],[Hour]]&lt;=18),"ON","OFF")</f>
        <v>OFF</v>
      </c>
      <c r="G223"/>
      <c r="H223"/>
      <c r="I223"/>
    </row>
    <row r="224" spans="1:9" x14ac:dyDescent="0.25">
      <c r="A224" s="34">
        <v>45601</v>
      </c>
      <c r="B224" s="64">
        <v>11</v>
      </c>
      <c r="C224" s="64">
        <v>2</v>
      </c>
      <c r="D224" s="64">
        <v>7</v>
      </c>
      <c r="E224" s="42">
        <v>33.299599999999998</v>
      </c>
      <c r="F224" s="64" t="str">
        <f>IF(AND(RTO__39[[#This Row],[Month]]&gt;5,RTO__39[[#This Row],[Month]]&lt;10,RTO__39[[#This Row],[Day of Week]]&lt;=5,RTO__39[[#This Row],[Hour]]&gt;=15,RTO__39[[#This Row],[Hour]]&lt;=18),"ON","OFF")</f>
        <v>OFF</v>
      </c>
      <c r="G224"/>
      <c r="H224"/>
      <c r="I224"/>
    </row>
    <row r="225" spans="1:9" x14ac:dyDescent="0.25">
      <c r="A225" s="34">
        <v>45601</v>
      </c>
      <c r="B225" s="64">
        <v>11</v>
      </c>
      <c r="C225" s="64">
        <v>2</v>
      </c>
      <c r="D225" s="64">
        <v>8</v>
      </c>
      <c r="E225" s="42">
        <v>4.8822999999999999</v>
      </c>
      <c r="F225" s="64" t="str">
        <f>IF(AND(RTO__39[[#This Row],[Month]]&gt;5,RTO__39[[#This Row],[Month]]&lt;10,RTO__39[[#This Row],[Day of Week]]&lt;=5,RTO__39[[#This Row],[Hour]]&gt;=15,RTO__39[[#This Row],[Hour]]&lt;=18),"ON","OFF")</f>
        <v>OFF</v>
      </c>
      <c r="G225"/>
      <c r="H225"/>
      <c r="I225"/>
    </row>
    <row r="226" spans="1:9" x14ac:dyDescent="0.25">
      <c r="A226" s="34">
        <v>45601</v>
      </c>
      <c r="B226" s="64">
        <v>11</v>
      </c>
      <c r="C226" s="64">
        <v>2</v>
      </c>
      <c r="D226" s="64">
        <v>9</v>
      </c>
      <c r="E226" s="42">
        <v>0.48349999999999999</v>
      </c>
      <c r="F226" s="64" t="str">
        <f>IF(AND(RTO__39[[#This Row],[Month]]&gt;5,RTO__39[[#This Row],[Month]]&lt;10,RTO__39[[#This Row],[Day of Week]]&lt;=5,RTO__39[[#This Row],[Hour]]&gt;=15,RTO__39[[#This Row],[Hour]]&lt;=18),"ON","OFF")</f>
        <v>OFF</v>
      </c>
      <c r="G226"/>
      <c r="H226"/>
      <c r="I226"/>
    </row>
    <row r="227" spans="1:9" x14ac:dyDescent="0.25">
      <c r="A227" s="34">
        <v>45601</v>
      </c>
      <c r="B227" s="64">
        <v>11</v>
      </c>
      <c r="C227" s="64">
        <v>2</v>
      </c>
      <c r="D227" s="64">
        <v>10</v>
      </c>
      <c r="E227" s="42">
        <v>8.8828999999999994</v>
      </c>
      <c r="F227" s="64" t="str">
        <f>IF(AND(RTO__39[[#This Row],[Month]]&gt;5,RTO__39[[#This Row],[Month]]&lt;10,RTO__39[[#This Row],[Day of Week]]&lt;=5,RTO__39[[#This Row],[Hour]]&gt;=15,RTO__39[[#This Row],[Hour]]&lt;=18),"ON","OFF")</f>
        <v>OFF</v>
      </c>
      <c r="G227"/>
      <c r="H227"/>
      <c r="I227"/>
    </row>
    <row r="228" spans="1:9" x14ac:dyDescent="0.25">
      <c r="A228" s="34">
        <v>45601</v>
      </c>
      <c r="B228" s="64">
        <v>11</v>
      </c>
      <c r="C228" s="64">
        <v>2</v>
      </c>
      <c r="D228" s="64">
        <v>11</v>
      </c>
      <c r="E228" s="42">
        <v>10.0307</v>
      </c>
      <c r="F228" s="64" t="str">
        <f>IF(AND(RTO__39[[#This Row],[Month]]&gt;5,RTO__39[[#This Row],[Month]]&lt;10,RTO__39[[#This Row],[Day of Week]]&lt;=5,RTO__39[[#This Row],[Hour]]&gt;=15,RTO__39[[#This Row],[Hour]]&lt;=18),"ON","OFF")</f>
        <v>OFF</v>
      </c>
      <c r="G228"/>
      <c r="H228"/>
      <c r="I228"/>
    </row>
    <row r="229" spans="1:9" x14ac:dyDescent="0.25">
      <c r="A229" s="34">
        <v>45601</v>
      </c>
      <c r="B229" s="64">
        <v>11</v>
      </c>
      <c r="C229" s="64">
        <v>2</v>
      </c>
      <c r="D229" s="64">
        <v>12</v>
      </c>
      <c r="E229" s="42">
        <v>-10.3378</v>
      </c>
      <c r="F229" s="64" t="str">
        <f>IF(AND(RTO__39[[#This Row],[Month]]&gt;5,RTO__39[[#This Row],[Month]]&lt;10,RTO__39[[#This Row],[Day of Week]]&lt;=5,RTO__39[[#This Row],[Hour]]&gt;=15,RTO__39[[#This Row],[Hour]]&lt;=18),"ON","OFF")</f>
        <v>OFF</v>
      </c>
      <c r="G229"/>
      <c r="H229"/>
      <c r="I229"/>
    </row>
    <row r="230" spans="1:9" x14ac:dyDescent="0.25">
      <c r="A230" s="34">
        <v>45601</v>
      </c>
      <c r="B230" s="64">
        <v>11</v>
      </c>
      <c r="C230" s="64">
        <v>2</v>
      </c>
      <c r="D230" s="64">
        <v>13</v>
      </c>
      <c r="E230" s="42">
        <v>-29.090199999999999</v>
      </c>
      <c r="F230" s="64" t="str">
        <f>IF(AND(RTO__39[[#This Row],[Month]]&gt;5,RTO__39[[#This Row],[Month]]&lt;10,RTO__39[[#This Row],[Day of Week]]&lt;=5,RTO__39[[#This Row],[Hour]]&gt;=15,RTO__39[[#This Row],[Hour]]&lt;=18),"ON","OFF")</f>
        <v>OFF</v>
      </c>
      <c r="G230"/>
      <c r="H230"/>
      <c r="I230"/>
    </row>
    <row r="231" spans="1:9" x14ac:dyDescent="0.25">
      <c r="A231" s="34">
        <v>45601</v>
      </c>
      <c r="B231" s="64">
        <v>11</v>
      </c>
      <c r="C231" s="64">
        <v>2</v>
      </c>
      <c r="D231" s="64">
        <v>14</v>
      </c>
      <c r="E231" s="42">
        <v>-13.6967</v>
      </c>
      <c r="F231" s="64" t="str">
        <f>IF(AND(RTO__39[[#This Row],[Month]]&gt;5,RTO__39[[#This Row],[Month]]&lt;10,RTO__39[[#This Row],[Day of Week]]&lt;=5,RTO__39[[#This Row],[Hour]]&gt;=15,RTO__39[[#This Row],[Hour]]&lt;=18),"ON","OFF")</f>
        <v>OFF</v>
      </c>
      <c r="G231"/>
      <c r="H231"/>
      <c r="I231"/>
    </row>
    <row r="232" spans="1:9" x14ac:dyDescent="0.25">
      <c r="A232" s="34">
        <v>45601</v>
      </c>
      <c r="B232" s="64">
        <v>11</v>
      </c>
      <c r="C232" s="64">
        <v>2</v>
      </c>
      <c r="D232" s="64">
        <v>15</v>
      </c>
      <c r="E232" s="42">
        <v>11.903</v>
      </c>
      <c r="F232" s="64" t="str">
        <f>IF(AND(RTO__39[[#This Row],[Month]]&gt;5,RTO__39[[#This Row],[Month]]&lt;10,RTO__39[[#This Row],[Day of Week]]&lt;=5,RTO__39[[#This Row],[Hour]]&gt;=15,RTO__39[[#This Row],[Hour]]&lt;=18),"ON","OFF")</f>
        <v>OFF</v>
      </c>
      <c r="G232"/>
      <c r="H232"/>
      <c r="I232"/>
    </row>
    <row r="233" spans="1:9" x14ac:dyDescent="0.25">
      <c r="A233" s="34">
        <v>45601</v>
      </c>
      <c r="B233" s="64">
        <v>11</v>
      </c>
      <c r="C233" s="64">
        <v>2</v>
      </c>
      <c r="D233" s="64">
        <v>16</v>
      </c>
      <c r="E233" s="42">
        <v>29.799800000000001</v>
      </c>
      <c r="F233" s="64" t="str">
        <f>IF(AND(RTO__39[[#This Row],[Month]]&gt;5,RTO__39[[#This Row],[Month]]&lt;10,RTO__39[[#This Row],[Day of Week]]&lt;=5,RTO__39[[#This Row],[Hour]]&gt;=15,RTO__39[[#This Row],[Hour]]&lt;=18),"ON","OFF")</f>
        <v>OFF</v>
      </c>
      <c r="G233"/>
      <c r="H233"/>
      <c r="I233"/>
    </row>
    <row r="234" spans="1:9" x14ac:dyDescent="0.25">
      <c r="A234" s="34">
        <v>45601</v>
      </c>
      <c r="B234" s="64">
        <v>11</v>
      </c>
      <c r="C234" s="64">
        <v>2</v>
      </c>
      <c r="D234" s="64">
        <v>17</v>
      </c>
      <c r="E234" s="42">
        <v>36.627299999999998</v>
      </c>
      <c r="F234" s="64" t="str">
        <f>IF(AND(RTO__39[[#This Row],[Month]]&gt;5,RTO__39[[#This Row],[Month]]&lt;10,RTO__39[[#This Row],[Day of Week]]&lt;=5,RTO__39[[#This Row],[Hour]]&gt;=15,RTO__39[[#This Row],[Hour]]&lt;=18),"ON","OFF")</f>
        <v>OFF</v>
      </c>
      <c r="G234"/>
      <c r="H234"/>
      <c r="I234"/>
    </row>
    <row r="235" spans="1:9" x14ac:dyDescent="0.25">
      <c r="A235" s="34">
        <v>45601</v>
      </c>
      <c r="B235" s="64">
        <v>11</v>
      </c>
      <c r="C235" s="64">
        <v>2</v>
      </c>
      <c r="D235" s="64">
        <v>18</v>
      </c>
      <c r="E235" s="42">
        <v>34.960099999999997</v>
      </c>
      <c r="F235" s="64" t="str">
        <f>IF(AND(RTO__39[[#This Row],[Month]]&gt;5,RTO__39[[#This Row],[Month]]&lt;10,RTO__39[[#This Row],[Day of Week]]&lt;=5,RTO__39[[#This Row],[Hour]]&gt;=15,RTO__39[[#This Row],[Hour]]&lt;=18),"ON","OFF")</f>
        <v>OFF</v>
      </c>
      <c r="G235"/>
      <c r="H235"/>
      <c r="I235"/>
    </row>
    <row r="236" spans="1:9" x14ac:dyDescent="0.25">
      <c r="A236" s="34">
        <v>45601</v>
      </c>
      <c r="B236" s="64">
        <v>11</v>
      </c>
      <c r="C236" s="64">
        <v>2</v>
      </c>
      <c r="D236" s="64">
        <v>19</v>
      </c>
      <c r="E236" s="42">
        <v>35.314700000000002</v>
      </c>
      <c r="F236" s="64" t="str">
        <f>IF(AND(RTO__39[[#This Row],[Month]]&gt;5,RTO__39[[#This Row],[Month]]&lt;10,RTO__39[[#This Row],[Day of Week]]&lt;=5,RTO__39[[#This Row],[Hour]]&gt;=15,RTO__39[[#This Row],[Hour]]&lt;=18),"ON","OFF")</f>
        <v>OFF</v>
      </c>
      <c r="G236"/>
      <c r="H236"/>
      <c r="I236"/>
    </row>
    <row r="237" spans="1:9" x14ac:dyDescent="0.25">
      <c r="A237" s="34">
        <v>45601</v>
      </c>
      <c r="B237" s="64">
        <v>11</v>
      </c>
      <c r="C237" s="64">
        <v>2</v>
      </c>
      <c r="D237" s="64">
        <v>20</v>
      </c>
      <c r="E237" s="42">
        <v>37.5593</v>
      </c>
      <c r="F237" s="64" t="str">
        <f>IF(AND(RTO__39[[#This Row],[Month]]&gt;5,RTO__39[[#This Row],[Month]]&lt;10,RTO__39[[#This Row],[Day of Week]]&lt;=5,RTO__39[[#This Row],[Hour]]&gt;=15,RTO__39[[#This Row],[Hour]]&lt;=18),"ON","OFF")</f>
        <v>OFF</v>
      </c>
      <c r="G237"/>
      <c r="H237"/>
      <c r="I237"/>
    </row>
    <row r="238" spans="1:9" x14ac:dyDescent="0.25">
      <c r="A238" s="34">
        <v>45601</v>
      </c>
      <c r="B238" s="64">
        <v>11</v>
      </c>
      <c r="C238" s="64">
        <v>2</v>
      </c>
      <c r="D238" s="64">
        <v>21</v>
      </c>
      <c r="E238" s="42">
        <v>36.164700000000003</v>
      </c>
      <c r="F238" s="64" t="str">
        <f>IF(AND(RTO__39[[#This Row],[Month]]&gt;5,RTO__39[[#This Row],[Month]]&lt;10,RTO__39[[#This Row],[Day of Week]]&lt;=5,RTO__39[[#This Row],[Hour]]&gt;=15,RTO__39[[#This Row],[Hour]]&lt;=18),"ON","OFF")</f>
        <v>OFF</v>
      </c>
      <c r="G238"/>
      <c r="H238"/>
      <c r="I238"/>
    </row>
    <row r="239" spans="1:9" x14ac:dyDescent="0.25">
      <c r="A239" s="34">
        <v>45601</v>
      </c>
      <c r="B239" s="64">
        <v>11</v>
      </c>
      <c r="C239" s="64">
        <v>2</v>
      </c>
      <c r="D239" s="64">
        <v>22</v>
      </c>
      <c r="E239" s="42">
        <v>32.848700000000001</v>
      </c>
      <c r="F239" s="64" t="str">
        <f>IF(AND(RTO__39[[#This Row],[Month]]&gt;5,RTO__39[[#This Row],[Month]]&lt;10,RTO__39[[#This Row],[Day of Week]]&lt;=5,RTO__39[[#This Row],[Hour]]&gt;=15,RTO__39[[#This Row],[Hour]]&lt;=18),"ON","OFF")</f>
        <v>OFF</v>
      </c>
      <c r="G239"/>
      <c r="H239"/>
      <c r="I239"/>
    </row>
    <row r="240" spans="1:9" x14ac:dyDescent="0.25">
      <c r="A240" s="34">
        <v>45601</v>
      </c>
      <c r="B240" s="64">
        <v>11</v>
      </c>
      <c r="C240" s="64">
        <v>2</v>
      </c>
      <c r="D240" s="64">
        <v>23</v>
      </c>
      <c r="E240" s="42">
        <v>34.389099999999999</v>
      </c>
      <c r="F240" s="64" t="str">
        <f>IF(AND(RTO__39[[#This Row],[Month]]&gt;5,RTO__39[[#This Row],[Month]]&lt;10,RTO__39[[#This Row],[Day of Week]]&lt;=5,RTO__39[[#This Row],[Hour]]&gt;=15,RTO__39[[#This Row],[Hour]]&lt;=18),"ON","OFF")</f>
        <v>OFF</v>
      </c>
      <c r="G240"/>
      <c r="H240"/>
      <c r="I240"/>
    </row>
    <row r="241" spans="1:9" x14ac:dyDescent="0.25">
      <c r="A241" s="34">
        <v>45601</v>
      </c>
      <c r="B241" s="64">
        <v>11</v>
      </c>
      <c r="C241" s="64">
        <v>2</v>
      </c>
      <c r="D241" s="64">
        <v>24</v>
      </c>
      <c r="E241" s="42">
        <v>35.163400000000003</v>
      </c>
      <c r="F241" s="64" t="str">
        <f>IF(AND(RTO__39[[#This Row],[Month]]&gt;5,RTO__39[[#This Row],[Month]]&lt;10,RTO__39[[#This Row],[Day of Week]]&lt;=5,RTO__39[[#This Row],[Hour]]&gt;=15,RTO__39[[#This Row],[Hour]]&lt;=18),"ON","OFF")</f>
        <v>OFF</v>
      </c>
      <c r="G241"/>
      <c r="H241"/>
      <c r="I241"/>
    </row>
    <row r="242" spans="1:9" x14ac:dyDescent="0.25">
      <c r="A242" s="34">
        <v>45602</v>
      </c>
      <c r="B242" s="64">
        <v>11</v>
      </c>
      <c r="C242" s="64">
        <v>3</v>
      </c>
      <c r="D242" s="64">
        <v>1</v>
      </c>
      <c r="E242" s="42">
        <v>36.254399999999997</v>
      </c>
      <c r="F242" s="64" t="str">
        <f>IF(AND(RTO__39[[#This Row],[Month]]&gt;5,RTO__39[[#This Row],[Month]]&lt;10,RTO__39[[#This Row],[Day of Week]]&lt;=5,RTO__39[[#This Row],[Hour]]&gt;=15,RTO__39[[#This Row],[Hour]]&lt;=18),"ON","OFF")</f>
        <v>OFF</v>
      </c>
      <c r="G242"/>
      <c r="H242"/>
      <c r="I242"/>
    </row>
    <row r="243" spans="1:9" x14ac:dyDescent="0.25">
      <c r="A243" s="34">
        <v>45602</v>
      </c>
      <c r="B243" s="64">
        <v>11</v>
      </c>
      <c r="C243" s="64">
        <v>3</v>
      </c>
      <c r="D243" s="64">
        <v>2</v>
      </c>
      <c r="E243" s="42">
        <v>34.7517</v>
      </c>
      <c r="F243" s="64" t="str">
        <f>IF(AND(RTO__39[[#This Row],[Month]]&gt;5,RTO__39[[#This Row],[Month]]&lt;10,RTO__39[[#This Row],[Day of Week]]&lt;=5,RTO__39[[#This Row],[Hour]]&gt;=15,RTO__39[[#This Row],[Hour]]&lt;=18),"ON","OFF")</f>
        <v>OFF</v>
      </c>
      <c r="G243"/>
      <c r="H243"/>
      <c r="I243"/>
    </row>
    <row r="244" spans="1:9" x14ac:dyDescent="0.25">
      <c r="A244" s="34">
        <v>45602</v>
      </c>
      <c r="B244" s="64">
        <v>11</v>
      </c>
      <c r="C244" s="64">
        <v>3</v>
      </c>
      <c r="D244" s="64">
        <v>3</v>
      </c>
      <c r="E244" s="42">
        <v>35.086599999999997</v>
      </c>
      <c r="F244" s="64" t="str">
        <f>IF(AND(RTO__39[[#This Row],[Month]]&gt;5,RTO__39[[#This Row],[Month]]&lt;10,RTO__39[[#This Row],[Day of Week]]&lt;=5,RTO__39[[#This Row],[Hour]]&gt;=15,RTO__39[[#This Row],[Hour]]&lt;=18),"ON","OFF")</f>
        <v>OFF</v>
      </c>
      <c r="G244"/>
      <c r="H244"/>
      <c r="I244"/>
    </row>
    <row r="245" spans="1:9" x14ac:dyDescent="0.25">
      <c r="A245" s="34">
        <v>45602</v>
      </c>
      <c r="B245" s="64">
        <v>11</v>
      </c>
      <c r="C245" s="64">
        <v>3</v>
      </c>
      <c r="D245" s="64">
        <v>4</v>
      </c>
      <c r="E245" s="42">
        <v>39.049799999999998</v>
      </c>
      <c r="F245" s="64" t="str">
        <f>IF(AND(RTO__39[[#This Row],[Month]]&gt;5,RTO__39[[#This Row],[Month]]&lt;10,RTO__39[[#This Row],[Day of Week]]&lt;=5,RTO__39[[#This Row],[Hour]]&gt;=15,RTO__39[[#This Row],[Hour]]&lt;=18),"ON","OFF")</f>
        <v>OFF</v>
      </c>
      <c r="G245"/>
      <c r="H245"/>
      <c r="I245"/>
    </row>
    <row r="246" spans="1:9" x14ac:dyDescent="0.25">
      <c r="A246" s="34">
        <v>45602</v>
      </c>
      <c r="B246" s="64">
        <v>11</v>
      </c>
      <c r="C246" s="64">
        <v>3</v>
      </c>
      <c r="D246" s="64">
        <v>5</v>
      </c>
      <c r="E246" s="42">
        <v>42.156500000000001</v>
      </c>
      <c r="F246" s="64" t="str">
        <f>IF(AND(RTO__39[[#This Row],[Month]]&gt;5,RTO__39[[#This Row],[Month]]&lt;10,RTO__39[[#This Row],[Day of Week]]&lt;=5,RTO__39[[#This Row],[Hour]]&gt;=15,RTO__39[[#This Row],[Hour]]&lt;=18),"ON","OFF")</f>
        <v>OFF</v>
      </c>
      <c r="G246"/>
      <c r="H246"/>
      <c r="I246"/>
    </row>
    <row r="247" spans="1:9" x14ac:dyDescent="0.25">
      <c r="A247" s="34">
        <v>45602</v>
      </c>
      <c r="B247" s="64">
        <v>11</v>
      </c>
      <c r="C247" s="64">
        <v>3</v>
      </c>
      <c r="D247" s="64">
        <v>6</v>
      </c>
      <c r="E247" s="42">
        <v>41.680399999999999</v>
      </c>
      <c r="F247" s="64" t="str">
        <f>IF(AND(RTO__39[[#This Row],[Month]]&gt;5,RTO__39[[#This Row],[Month]]&lt;10,RTO__39[[#This Row],[Day of Week]]&lt;=5,RTO__39[[#This Row],[Hour]]&gt;=15,RTO__39[[#This Row],[Hour]]&lt;=18),"ON","OFF")</f>
        <v>OFF</v>
      </c>
      <c r="G247"/>
      <c r="H247"/>
      <c r="I247"/>
    </row>
    <row r="248" spans="1:9" x14ac:dyDescent="0.25">
      <c r="A248" s="34">
        <v>45602</v>
      </c>
      <c r="B248" s="64">
        <v>11</v>
      </c>
      <c r="C248" s="64">
        <v>3</v>
      </c>
      <c r="D248" s="64">
        <v>7</v>
      </c>
      <c r="E248" s="42">
        <v>39.5854</v>
      </c>
      <c r="F248" s="64" t="str">
        <f>IF(AND(RTO__39[[#This Row],[Month]]&gt;5,RTO__39[[#This Row],[Month]]&lt;10,RTO__39[[#This Row],[Day of Week]]&lt;=5,RTO__39[[#This Row],[Hour]]&gt;=15,RTO__39[[#This Row],[Hour]]&lt;=18),"ON","OFF")</f>
        <v>OFF</v>
      </c>
      <c r="G248"/>
      <c r="H248"/>
      <c r="I248"/>
    </row>
    <row r="249" spans="1:9" x14ac:dyDescent="0.25">
      <c r="A249" s="34">
        <v>45602</v>
      </c>
      <c r="B249" s="64">
        <v>11</v>
      </c>
      <c r="C249" s="64">
        <v>3</v>
      </c>
      <c r="D249" s="64">
        <v>8</v>
      </c>
      <c r="E249" s="42">
        <v>20.235800000000001</v>
      </c>
      <c r="F249" s="64" t="str">
        <f>IF(AND(RTO__39[[#This Row],[Month]]&gt;5,RTO__39[[#This Row],[Month]]&lt;10,RTO__39[[#This Row],[Day of Week]]&lt;=5,RTO__39[[#This Row],[Hour]]&gt;=15,RTO__39[[#This Row],[Hour]]&lt;=18),"ON","OFF")</f>
        <v>OFF</v>
      </c>
      <c r="G249"/>
      <c r="H249"/>
      <c r="I249"/>
    </row>
    <row r="250" spans="1:9" x14ac:dyDescent="0.25">
      <c r="A250" s="34">
        <v>45602</v>
      </c>
      <c r="B250" s="64">
        <v>11</v>
      </c>
      <c r="C250" s="64">
        <v>3</v>
      </c>
      <c r="D250" s="64">
        <v>9</v>
      </c>
      <c r="E250" s="42">
        <v>8.6056000000000008</v>
      </c>
      <c r="F250" s="64" t="str">
        <f>IF(AND(RTO__39[[#This Row],[Month]]&gt;5,RTO__39[[#This Row],[Month]]&lt;10,RTO__39[[#This Row],[Day of Week]]&lt;=5,RTO__39[[#This Row],[Hour]]&gt;=15,RTO__39[[#This Row],[Hour]]&lt;=18),"ON","OFF")</f>
        <v>OFF</v>
      </c>
      <c r="G250"/>
      <c r="H250"/>
      <c r="I250"/>
    </row>
    <row r="251" spans="1:9" x14ac:dyDescent="0.25">
      <c r="A251" s="34">
        <v>45602</v>
      </c>
      <c r="B251" s="64">
        <v>11</v>
      </c>
      <c r="C251" s="64">
        <v>3</v>
      </c>
      <c r="D251" s="64">
        <v>10</v>
      </c>
      <c r="E251" s="42">
        <v>7.6680000000000001</v>
      </c>
      <c r="F251" s="64" t="str">
        <f>IF(AND(RTO__39[[#This Row],[Month]]&gt;5,RTO__39[[#This Row],[Month]]&lt;10,RTO__39[[#This Row],[Day of Week]]&lt;=5,RTO__39[[#This Row],[Hour]]&gt;=15,RTO__39[[#This Row],[Hour]]&lt;=18),"ON","OFF")</f>
        <v>OFF</v>
      </c>
      <c r="G251"/>
      <c r="H251"/>
      <c r="I251"/>
    </row>
    <row r="252" spans="1:9" x14ac:dyDescent="0.25">
      <c r="A252" s="34">
        <v>45602</v>
      </c>
      <c r="B252" s="64">
        <v>11</v>
      </c>
      <c r="C252" s="64">
        <v>3</v>
      </c>
      <c r="D252" s="64">
        <v>11</v>
      </c>
      <c r="E252" s="42">
        <v>1.5342</v>
      </c>
      <c r="F252" s="64" t="str">
        <f>IF(AND(RTO__39[[#This Row],[Month]]&gt;5,RTO__39[[#This Row],[Month]]&lt;10,RTO__39[[#This Row],[Day of Week]]&lt;=5,RTO__39[[#This Row],[Hour]]&gt;=15,RTO__39[[#This Row],[Hour]]&lt;=18),"ON","OFF")</f>
        <v>OFF</v>
      </c>
      <c r="G252"/>
      <c r="H252"/>
      <c r="I252"/>
    </row>
    <row r="253" spans="1:9" x14ac:dyDescent="0.25">
      <c r="A253" s="34">
        <v>45602</v>
      </c>
      <c r="B253" s="64">
        <v>11</v>
      </c>
      <c r="C253" s="64">
        <v>3</v>
      </c>
      <c r="D253" s="64">
        <v>12</v>
      </c>
      <c r="E253" s="42">
        <v>0.5786</v>
      </c>
      <c r="F253" s="64" t="str">
        <f>IF(AND(RTO__39[[#This Row],[Month]]&gt;5,RTO__39[[#This Row],[Month]]&lt;10,RTO__39[[#This Row],[Day of Week]]&lt;=5,RTO__39[[#This Row],[Hour]]&gt;=15,RTO__39[[#This Row],[Hour]]&lt;=18),"ON","OFF")</f>
        <v>OFF</v>
      </c>
      <c r="G253"/>
      <c r="H253"/>
      <c r="I253"/>
    </row>
    <row r="254" spans="1:9" x14ac:dyDescent="0.25">
      <c r="A254" s="34">
        <v>45602</v>
      </c>
      <c r="B254" s="64">
        <v>11</v>
      </c>
      <c r="C254" s="64">
        <v>3</v>
      </c>
      <c r="D254" s="64">
        <v>13</v>
      </c>
      <c r="E254" s="42">
        <v>-4.7546999999999997</v>
      </c>
      <c r="F254" s="64" t="str">
        <f>IF(AND(RTO__39[[#This Row],[Month]]&gt;5,RTO__39[[#This Row],[Month]]&lt;10,RTO__39[[#This Row],[Day of Week]]&lt;=5,RTO__39[[#This Row],[Hour]]&gt;=15,RTO__39[[#This Row],[Hour]]&lt;=18),"ON","OFF")</f>
        <v>OFF</v>
      </c>
      <c r="G254"/>
      <c r="H254"/>
      <c r="I254"/>
    </row>
    <row r="255" spans="1:9" x14ac:dyDescent="0.25">
      <c r="A255" s="34">
        <v>45602</v>
      </c>
      <c r="B255" s="64">
        <v>11</v>
      </c>
      <c r="C255" s="64">
        <v>3</v>
      </c>
      <c r="D255" s="64">
        <v>14</v>
      </c>
      <c r="E255" s="42">
        <v>-16.814</v>
      </c>
      <c r="F255" s="64" t="str">
        <f>IF(AND(RTO__39[[#This Row],[Month]]&gt;5,RTO__39[[#This Row],[Month]]&lt;10,RTO__39[[#This Row],[Day of Week]]&lt;=5,RTO__39[[#This Row],[Hour]]&gt;=15,RTO__39[[#This Row],[Hour]]&lt;=18),"ON","OFF")</f>
        <v>OFF</v>
      </c>
      <c r="G255"/>
      <c r="H255"/>
      <c r="I255"/>
    </row>
    <row r="256" spans="1:9" x14ac:dyDescent="0.25">
      <c r="A256" s="34">
        <v>45602</v>
      </c>
      <c r="B256" s="64">
        <v>11</v>
      </c>
      <c r="C256" s="64">
        <v>3</v>
      </c>
      <c r="D256" s="64">
        <v>15</v>
      </c>
      <c r="E256" s="42">
        <v>-16.078900000000001</v>
      </c>
      <c r="F256" s="64" t="str">
        <f>IF(AND(RTO__39[[#This Row],[Month]]&gt;5,RTO__39[[#This Row],[Month]]&lt;10,RTO__39[[#This Row],[Day of Week]]&lt;=5,RTO__39[[#This Row],[Hour]]&gt;=15,RTO__39[[#This Row],[Hour]]&lt;=18),"ON","OFF")</f>
        <v>OFF</v>
      </c>
      <c r="G256"/>
      <c r="H256"/>
      <c r="I256"/>
    </row>
    <row r="257" spans="1:9" x14ac:dyDescent="0.25">
      <c r="A257" s="34">
        <v>45602</v>
      </c>
      <c r="B257" s="64">
        <v>11</v>
      </c>
      <c r="C257" s="64">
        <v>3</v>
      </c>
      <c r="D257" s="64">
        <v>16</v>
      </c>
      <c r="E257" s="42">
        <v>20.1005</v>
      </c>
      <c r="F257" s="64" t="str">
        <f>IF(AND(RTO__39[[#This Row],[Month]]&gt;5,RTO__39[[#This Row],[Month]]&lt;10,RTO__39[[#This Row],[Day of Week]]&lt;=5,RTO__39[[#This Row],[Hour]]&gt;=15,RTO__39[[#This Row],[Hour]]&lt;=18),"ON","OFF")</f>
        <v>OFF</v>
      </c>
      <c r="G257"/>
      <c r="H257"/>
      <c r="I257"/>
    </row>
    <row r="258" spans="1:9" x14ac:dyDescent="0.25">
      <c r="A258" s="34">
        <v>45602</v>
      </c>
      <c r="B258" s="64">
        <v>11</v>
      </c>
      <c r="C258" s="64">
        <v>3</v>
      </c>
      <c r="D258" s="64">
        <v>17</v>
      </c>
      <c r="E258" s="42">
        <v>31.804200000000002</v>
      </c>
      <c r="F258" s="64" t="str">
        <f>IF(AND(RTO__39[[#This Row],[Month]]&gt;5,RTO__39[[#This Row],[Month]]&lt;10,RTO__39[[#This Row],[Day of Week]]&lt;=5,RTO__39[[#This Row],[Hour]]&gt;=15,RTO__39[[#This Row],[Hour]]&lt;=18),"ON","OFF")</f>
        <v>OFF</v>
      </c>
      <c r="G258"/>
      <c r="H258"/>
      <c r="I258"/>
    </row>
    <row r="259" spans="1:9" x14ac:dyDescent="0.25">
      <c r="A259" s="34">
        <v>45602</v>
      </c>
      <c r="B259" s="64">
        <v>11</v>
      </c>
      <c r="C259" s="64">
        <v>3</v>
      </c>
      <c r="D259" s="64">
        <v>18</v>
      </c>
      <c r="E259" s="42">
        <v>34.6462</v>
      </c>
      <c r="F259" s="64" t="str">
        <f>IF(AND(RTO__39[[#This Row],[Month]]&gt;5,RTO__39[[#This Row],[Month]]&lt;10,RTO__39[[#This Row],[Day of Week]]&lt;=5,RTO__39[[#This Row],[Hour]]&gt;=15,RTO__39[[#This Row],[Hour]]&lt;=18),"ON","OFF")</f>
        <v>OFF</v>
      </c>
      <c r="G259"/>
      <c r="H259"/>
      <c r="I259"/>
    </row>
    <row r="260" spans="1:9" x14ac:dyDescent="0.25">
      <c r="A260" s="34">
        <v>45602</v>
      </c>
      <c r="B260" s="64">
        <v>11</v>
      </c>
      <c r="C260" s="64">
        <v>3</v>
      </c>
      <c r="D260" s="64">
        <v>19</v>
      </c>
      <c r="E260" s="42">
        <v>36.7898</v>
      </c>
      <c r="F260" s="64" t="str">
        <f>IF(AND(RTO__39[[#This Row],[Month]]&gt;5,RTO__39[[#This Row],[Month]]&lt;10,RTO__39[[#This Row],[Day of Week]]&lt;=5,RTO__39[[#This Row],[Hour]]&gt;=15,RTO__39[[#This Row],[Hour]]&lt;=18),"ON","OFF")</f>
        <v>OFF</v>
      </c>
      <c r="G260"/>
      <c r="H260"/>
      <c r="I260"/>
    </row>
    <row r="261" spans="1:9" x14ac:dyDescent="0.25">
      <c r="A261" s="34">
        <v>45602</v>
      </c>
      <c r="B261" s="64">
        <v>11</v>
      </c>
      <c r="C261" s="64">
        <v>3</v>
      </c>
      <c r="D261" s="64">
        <v>20</v>
      </c>
      <c r="E261" s="42">
        <v>39.036000000000001</v>
      </c>
      <c r="F261" s="64" t="str">
        <f>IF(AND(RTO__39[[#This Row],[Month]]&gt;5,RTO__39[[#This Row],[Month]]&lt;10,RTO__39[[#This Row],[Day of Week]]&lt;=5,RTO__39[[#This Row],[Hour]]&gt;=15,RTO__39[[#This Row],[Hour]]&lt;=18),"ON","OFF")</f>
        <v>OFF</v>
      </c>
      <c r="G261"/>
      <c r="H261"/>
      <c r="I261"/>
    </row>
    <row r="262" spans="1:9" x14ac:dyDescent="0.25">
      <c r="A262" s="34">
        <v>45602</v>
      </c>
      <c r="B262" s="64">
        <v>11</v>
      </c>
      <c r="C262" s="64">
        <v>3</v>
      </c>
      <c r="D262" s="64">
        <v>21</v>
      </c>
      <c r="E262" s="42">
        <v>40.461199999999998</v>
      </c>
      <c r="F262" s="64" t="str">
        <f>IF(AND(RTO__39[[#This Row],[Month]]&gt;5,RTO__39[[#This Row],[Month]]&lt;10,RTO__39[[#This Row],[Day of Week]]&lt;=5,RTO__39[[#This Row],[Hour]]&gt;=15,RTO__39[[#This Row],[Hour]]&lt;=18),"ON","OFF")</f>
        <v>OFF</v>
      </c>
      <c r="G262"/>
      <c r="H262"/>
      <c r="I262"/>
    </row>
    <row r="263" spans="1:9" x14ac:dyDescent="0.25">
      <c r="A263" s="34">
        <v>45602</v>
      </c>
      <c r="B263" s="64">
        <v>11</v>
      </c>
      <c r="C263" s="64">
        <v>3</v>
      </c>
      <c r="D263" s="64">
        <v>22</v>
      </c>
      <c r="E263" s="42">
        <v>37.83</v>
      </c>
      <c r="F263" s="64" t="str">
        <f>IF(AND(RTO__39[[#This Row],[Month]]&gt;5,RTO__39[[#This Row],[Month]]&lt;10,RTO__39[[#This Row],[Day of Week]]&lt;=5,RTO__39[[#This Row],[Hour]]&gt;=15,RTO__39[[#This Row],[Hour]]&lt;=18),"ON","OFF")</f>
        <v>OFF</v>
      </c>
      <c r="G263"/>
      <c r="H263"/>
      <c r="I263"/>
    </row>
    <row r="264" spans="1:9" x14ac:dyDescent="0.25">
      <c r="A264" s="34">
        <v>45602</v>
      </c>
      <c r="B264" s="64">
        <v>11</v>
      </c>
      <c r="C264" s="64">
        <v>3</v>
      </c>
      <c r="D264" s="64">
        <v>23</v>
      </c>
      <c r="E264" s="42">
        <v>36.612499999999997</v>
      </c>
      <c r="F264" s="64" t="str">
        <f>IF(AND(RTO__39[[#This Row],[Month]]&gt;5,RTO__39[[#This Row],[Month]]&lt;10,RTO__39[[#This Row],[Day of Week]]&lt;=5,RTO__39[[#This Row],[Hour]]&gt;=15,RTO__39[[#This Row],[Hour]]&lt;=18),"ON","OFF")</f>
        <v>OFF</v>
      </c>
      <c r="G264"/>
      <c r="H264"/>
      <c r="I264"/>
    </row>
    <row r="265" spans="1:9" x14ac:dyDescent="0.25">
      <c r="A265" s="34">
        <v>45602</v>
      </c>
      <c r="B265" s="64">
        <v>11</v>
      </c>
      <c r="C265" s="64">
        <v>3</v>
      </c>
      <c r="D265" s="64">
        <v>24</v>
      </c>
      <c r="E265" s="42">
        <v>40.128500000000003</v>
      </c>
      <c r="F265" s="64" t="str">
        <f>IF(AND(RTO__39[[#This Row],[Month]]&gt;5,RTO__39[[#This Row],[Month]]&lt;10,RTO__39[[#This Row],[Day of Week]]&lt;=5,RTO__39[[#This Row],[Hour]]&gt;=15,RTO__39[[#This Row],[Hour]]&lt;=18),"ON","OFF")</f>
        <v>OFF</v>
      </c>
      <c r="G265"/>
      <c r="H265"/>
      <c r="I265"/>
    </row>
    <row r="266" spans="1:9" x14ac:dyDescent="0.25">
      <c r="A266" s="34">
        <v>45603</v>
      </c>
      <c r="B266" s="64">
        <v>11</v>
      </c>
      <c r="C266" s="64">
        <v>4</v>
      </c>
      <c r="D266" s="64">
        <v>1</v>
      </c>
      <c r="E266" s="42">
        <v>34.087699999999998</v>
      </c>
      <c r="F266" s="64" t="str">
        <f>IF(AND(RTO__39[[#This Row],[Month]]&gt;5,RTO__39[[#This Row],[Month]]&lt;10,RTO__39[[#This Row],[Day of Week]]&lt;=5,RTO__39[[#This Row],[Hour]]&gt;=15,RTO__39[[#This Row],[Hour]]&lt;=18),"ON","OFF")</f>
        <v>OFF</v>
      </c>
      <c r="G266"/>
      <c r="H266"/>
      <c r="I266"/>
    </row>
    <row r="267" spans="1:9" x14ac:dyDescent="0.25">
      <c r="A267" s="34">
        <v>45603</v>
      </c>
      <c r="B267" s="64">
        <v>11</v>
      </c>
      <c r="C267" s="64">
        <v>4</v>
      </c>
      <c r="D267" s="64">
        <v>2</v>
      </c>
      <c r="E267" s="42">
        <v>15.731299999999999</v>
      </c>
      <c r="F267" s="64" t="str">
        <f>IF(AND(RTO__39[[#This Row],[Month]]&gt;5,RTO__39[[#This Row],[Month]]&lt;10,RTO__39[[#This Row],[Day of Week]]&lt;=5,RTO__39[[#This Row],[Hour]]&gt;=15,RTO__39[[#This Row],[Hour]]&lt;=18),"ON","OFF")</f>
        <v>OFF</v>
      </c>
      <c r="G267"/>
      <c r="H267"/>
      <c r="I267"/>
    </row>
    <row r="268" spans="1:9" x14ac:dyDescent="0.25">
      <c r="A268" s="34">
        <v>45603</v>
      </c>
      <c r="B268" s="64">
        <v>11</v>
      </c>
      <c r="C268" s="64">
        <v>4</v>
      </c>
      <c r="D268" s="64">
        <v>3</v>
      </c>
      <c r="E268" s="42">
        <v>40.034199999999998</v>
      </c>
      <c r="F268" s="64" t="str">
        <f>IF(AND(RTO__39[[#This Row],[Month]]&gt;5,RTO__39[[#This Row],[Month]]&lt;10,RTO__39[[#This Row],[Day of Week]]&lt;=5,RTO__39[[#This Row],[Hour]]&gt;=15,RTO__39[[#This Row],[Hour]]&lt;=18),"ON","OFF")</f>
        <v>OFF</v>
      </c>
      <c r="G268"/>
      <c r="H268"/>
      <c r="I268"/>
    </row>
    <row r="269" spans="1:9" x14ac:dyDescent="0.25">
      <c r="A269" s="34">
        <v>45603</v>
      </c>
      <c r="B269" s="64">
        <v>11</v>
      </c>
      <c r="C269" s="64">
        <v>4</v>
      </c>
      <c r="D269" s="64">
        <v>4</v>
      </c>
      <c r="E269" s="42">
        <v>39.1126</v>
      </c>
      <c r="F269" s="64" t="str">
        <f>IF(AND(RTO__39[[#This Row],[Month]]&gt;5,RTO__39[[#This Row],[Month]]&lt;10,RTO__39[[#This Row],[Day of Week]]&lt;=5,RTO__39[[#This Row],[Hour]]&gt;=15,RTO__39[[#This Row],[Hour]]&lt;=18),"ON","OFF")</f>
        <v>OFF</v>
      </c>
      <c r="G269"/>
      <c r="H269"/>
      <c r="I269"/>
    </row>
    <row r="270" spans="1:9" x14ac:dyDescent="0.25">
      <c r="A270" s="34">
        <v>45603</v>
      </c>
      <c r="B270" s="64">
        <v>11</v>
      </c>
      <c r="C270" s="64">
        <v>4</v>
      </c>
      <c r="D270" s="64">
        <v>5</v>
      </c>
      <c r="E270" s="42">
        <v>41.374400000000001</v>
      </c>
      <c r="F270" s="64" t="str">
        <f>IF(AND(RTO__39[[#This Row],[Month]]&gt;5,RTO__39[[#This Row],[Month]]&lt;10,RTO__39[[#This Row],[Day of Week]]&lt;=5,RTO__39[[#This Row],[Hour]]&gt;=15,RTO__39[[#This Row],[Hour]]&lt;=18),"ON","OFF")</f>
        <v>OFF</v>
      </c>
      <c r="G270"/>
      <c r="H270"/>
      <c r="I270"/>
    </row>
    <row r="271" spans="1:9" x14ac:dyDescent="0.25">
      <c r="A271" s="34">
        <v>45603</v>
      </c>
      <c r="B271" s="64">
        <v>11</v>
      </c>
      <c r="C271" s="64">
        <v>4</v>
      </c>
      <c r="D271" s="64">
        <v>6</v>
      </c>
      <c r="E271" s="42">
        <v>47.826999999999998</v>
      </c>
      <c r="F271" s="64" t="str">
        <f>IF(AND(RTO__39[[#This Row],[Month]]&gt;5,RTO__39[[#This Row],[Month]]&lt;10,RTO__39[[#This Row],[Day of Week]]&lt;=5,RTO__39[[#This Row],[Hour]]&gt;=15,RTO__39[[#This Row],[Hour]]&lt;=18),"ON","OFF")</f>
        <v>OFF</v>
      </c>
      <c r="G271"/>
      <c r="H271"/>
      <c r="I271"/>
    </row>
    <row r="272" spans="1:9" x14ac:dyDescent="0.25">
      <c r="A272" s="34">
        <v>45603</v>
      </c>
      <c r="B272" s="64">
        <v>11</v>
      </c>
      <c r="C272" s="64">
        <v>4</v>
      </c>
      <c r="D272" s="64">
        <v>7</v>
      </c>
      <c r="E272" s="42">
        <v>66.116399999999999</v>
      </c>
      <c r="F272" s="64" t="str">
        <f>IF(AND(RTO__39[[#This Row],[Month]]&gt;5,RTO__39[[#This Row],[Month]]&lt;10,RTO__39[[#This Row],[Day of Week]]&lt;=5,RTO__39[[#This Row],[Hour]]&gt;=15,RTO__39[[#This Row],[Hour]]&lt;=18),"ON","OFF")</f>
        <v>OFF</v>
      </c>
      <c r="G272"/>
      <c r="H272"/>
      <c r="I272"/>
    </row>
    <row r="273" spans="1:9" x14ac:dyDescent="0.25">
      <c r="A273" s="34">
        <v>45603</v>
      </c>
      <c r="B273" s="64">
        <v>11</v>
      </c>
      <c r="C273" s="64">
        <v>4</v>
      </c>
      <c r="D273" s="64">
        <v>8</v>
      </c>
      <c r="E273" s="42">
        <v>20.444400000000002</v>
      </c>
      <c r="F273" s="64" t="str">
        <f>IF(AND(RTO__39[[#This Row],[Month]]&gt;5,RTO__39[[#This Row],[Month]]&lt;10,RTO__39[[#This Row],[Day of Week]]&lt;=5,RTO__39[[#This Row],[Hour]]&gt;=15,RTO__39[[#This Row],[Hour]]&lt;=18),"ON","OFF")</f>
        <v>OFF</v>
      </c>
      <c r="G273"/>
      <c r="H273"/>
      <c r="I273"/>
    </row>
    <row r="274" spans="1:9" x14ac:dyDescent="0.25">
      <c r="A274" s="34">
        <v>45603</v>
      </c>
      <c r="B274" s="64">
        <v>11</v>
      </c>
      <c r="C274" s="64">
        <v>4</v>
      </c>
      <c r="D274" s="64">
        <v>9</v>
      </c>
      <c r="E274" s="42">
        <v>12.162599999999999</v>
      </c>
      <c r="F274" s="64" t="str">
        <f>IF(AND(RTO__39[[#This Row],[Month]]&gt;5,RTO__39[[#This Row],[Month]]&lt;10,RTO__39[[#This Row],[Day of Week]]&lt;=5,RTO__39[[#This Row],[Hour]]&gt;=15,RTO__39[[#This Row],[Hour]]&lt;=18),"ON","OFF")</f>
        <v>OFF</v>
      </c>
      <c r="G274"/>
      <c r="H274"/>
      <c r="I274"/>
    </row>
    <row r="275" spans="1:9" x14ac:dyDescent="0.25">
      <c r="A275" s="34">
        <v>45603</v>
      </c>
      <c r="B275" s="64">
        <v>11</v>
      </c>
      <c r="C275" s="64">
        <v>4</v>
      </c>
      <c r="D275" s="64">
        <v>10</v>
      </c>
      <c r="E275" s="42">
        <v>11.618600000000001</v>
      </c>
      <c r="F275" s="64" t="str">
        <f>IF(AND(RTO__39[[#This Row],[Month]]&gt;5,RTO__39[[#This Row],[Month]]&lt;10,RTO__39[[#This Row],[Day of Week]]&lt;=5,RTO__39[[#This Row],[Hour]]&gt;=15,RTO__39[[#This Row],[Hour]]&lt;=18),"ON","OFF")</f>
        <v>OFF</v>
      </c>
      <c r="G275"/>
      <c r="H275"/>
      <c r="I275"/>
    </row>
    <row r="276" spans="1:9" x14ac:dyDescent="0.25">
      <c r="A276" s="34">
        <v>45603</v>
      </c>
      <c r="B276" s="64">
        <v>11</v>
      </c>
      <c r="C276" s="64">
        <v>4</v>
      </c>
      <c r="D276" s="64">
        <v>11</v>
      </c>
      <c r="E276" s="42">
        <v>11.966900000000001</v>
      </c>
      <c r="F276" s="64" t="str">
        <f>IF(AND(RTO__39[[#This Row],[Month]]&gt;5,RTO__39[[#This Row],[Month]]&lt;10,RTO__39[[#This Row],[Day of Week]]&lt;=5,RTO__39[[#This Row],[Hour]]&gt;=15,RTO__39[[#This Row],[Hour]]&lt;=18),"ON","OFF")</f>
        <v>OFF</v>
      </c>
      <c r="G276"/>
      <c r="H276"/>
      <c r="I276"/>
    </row>
    <row r="277" spans="1:9" x14ac:dyDescent="0.25">
      <c r="A277" s="34">
        <v>45603</v>
      </c>
      <c r="B277" s="64">
        <v>11</v>
      </c>
      <c r="C277" s="64">
        <v>4</v>
      </c>
      <c r="D277" s="64">
        <v>12</v>
      </c>
      <c r="E277" s="42">
        <v>9.3226999999999993</v>
      </c>
      <c r="F277" s="64" t="str">
        <f>IF(AND(RTO__39[[#This Row],[Month]]&gt;5,RTO__39[[#This Row],[Month]]&lt;10,RTO__39[[#This Row],[Day of Week]]&lt;=5,RTO__39[[#This Row],[Hour]]&gt;=15,RTO__39[[#This Row],[Hour]]&lt;=18),"ON","OFF")</f>
        <v>OFF</v>
      </c>
      <c r="G277"/>
      <c r="H277"/>
      <c r="I277"/>
    </row>
    <row r="278" spans="1:9" x14ac:dyDescent="0.25">
      <c r="A278" s="34">
        <v>45603</v>
      </c>
      <c r="B278" s="64">
        <v>11</v>
      </c>
      <c r="C278" s="64">
        <v>4</v>
      </c>
      <c r="D278" s="64">
        <v>13</v>
      </c>
      <c r="E278" s="42">
        <v>6.55</v>
      </c>
      <c r="F278" s="64" t="str">
        <f>IF(AND(RTO__39[[#This Row],[Month]]&gt;5,RTO__39[[#This Row],[Month]]&lt;10,RTO__39[[#This Row],[Day of Week]]&lt;=5,RTO__39[[#This Row],[Hour]]&gt;=15,RTO__39[[#This Row],[Hour]]&lt;=18),"ON","OFF")</f>
        <v>OFF</v>
      </c>
      <c r="G278"/>
      <c r="H278"/>
      <c r="I278"/>
    </row>
    <row r="279" spans="1:9" x14ac:dyDescent="0.25">
      <c r="A279" s="34">
        <v>45603</v>
      </c>
      <c r="B279" s="64">
        <v>11</v>
      </c>
      <c r="C279" s="64">
        <v>4</v>
      </c>
      <c r="D279" s="64">
        <v>14</v>
      </c>
      <c r="E279" s="42">
        <v>4.2887000000000004</v>
      </c>
      <c r="F279" s="64" t="str">
        <f>IF(AND(RTO__39[[#This Row],[Month]]&gt;5,RTO__39[[#This Row],[Month]]&lt;10,RTO__39[[#This Row],[Day of Week]]&lt;=5,RTO__39[[#This Row],[Hour]]&gt;=15,RTO__39[[#This Row],[Hour]]&lt;=18),"ON","OFF")</f>
        <v>OFF</v>
      </c>
      <c r="G279"/>
      <c r="H279"/>
      <c r="I279"/>
    </row>
    <row r="280" spans="1:9" x14ac:dyDescent="0.25">
      <c r="A280" s="34">
        <v>45603</v>
      </c>
      <c r="B280" s="64">
        <v>11</v>
      </c>
      <c r="C280" s="64">
        <v>4</v>
      </c>
      <c r="D280" s="64">
        <v>15</v>
      </c>
      <c r="E280" s="42">
        <v>5.8083999999999998</v>
      </c>
      <c r="F280" s="64" t="str">
        <f>IF(AND(RTO__39[[#This Row],[Month]]&gt;5,RTO__39[[#This Row],[Month]]&lt;10,RTO__39[[#This Row],[Day of Week]]&lt;=5,RTO__39[[#This Row],[Hour]]&gt;=15,RTO__39[[#This Row],[Hour]]&lt;=18),"ON","OFF")</f>
        <v>OFF</v>
      </c>
      <c r="G280"/>
      <c r="H280"/>
      <c r="I280"/>
    </row>
    <row r="281" spans="1:9" x14ac:dyDescent="0.25">
      <c r="A281" s="34">
        <v>45603</v>
      </c>
      <c r="B281" s="64">
        <v>11</v>
      </c>
      <c r="C281" s="64">
        <v>4</v>
      </c>
      <c r="D281" s="64">
        <v>16</v>
      </c>
      <c r="E281" s="42">
        <v>26.8005</v>
      </c>
      <c r="F281" s="64" t="str">
        <f>IF(AND(RTO__39[[#This Row],[Month]]&gt;5,RTO__39[[#This Row],[Month]]&lt;10,RTO__39[[#This Row],[Day of Week]]&lt;=5,RTO__39[[#This Row],[Hour]]&gt;=15,RTO__39[[#This Row],[Hour]]&lt;=18),"ON","OFF")</f>
        <v>OFF</v>
      </c>
      <c r="G281"/>
      <c r="H281"/>
      <c r="I281"/>
    </row>
    <row r="282" spans="1:9" x14ac:dyDescent="0.25">
      <c r="A282" s="34">
        <v>45603</v>
      </c>
      <c r="B282" s="64">
        <v>11</v>
      </c>
      <c r="C282" s="64">
        <v>4</v>
      </c>
      <c r="D282" s="64">
        <v>17</v>
      </c>
      <c r="E282" s="42">
        <v>36.537799999999997</v>
      </c>
      <c r="F282" s="64" t="str">
        <f>IF(AND(RTO__39[[#This Row],[Month]]&gt;5,RTO__39[[#This Row],[Month]]&lt;10,RTO__39[[#This Row],[Day of Week]]&lt;=5,RTO__39[[#This Row],[Hour]]&gt;=15,RTO__39[[#This Row],[Hour]]&lt;=18),"ON","OFF")</f>
        <v>OFF</v>
      </c>
      <c r="G282"/>
      <c r="H282"/>
      <c r="I282"/>
    </row>
    <row r="283" spans="1:9" x14ac:dyDescent="0.25">
      <c r="A283" s="34">
        <v>45603</v>
      </c>
      <c r="B283" s="64">
        <v>11</v>
      </c>
      <c r="C283" s="64">
        <v>4</v>
      </c>
      <c r="D283" s="64">
        <v>18</v>
      </c>
      <c r="E283" s="42">
        <v>43.409100000000002</v>
      </c>
      <c r="F283" s="64" t="str">
        <f>IF(AND(RTO__39[[#This Row],[Month]]&gt;5,RTO__39[[#This Row],[Month]]&lt;10,RTO__39[[#This Row],[Day of Week]]&lt;=5,RTO__39[[#This Row],[Hour]]&gt;=15,RTO__39[[#This Row],[Hour]]&lt;=18),"ON","OFF")</f>
        <v>OFF</v>
      </c>
      <c r="G283"/>
      <c r="H283"/>
      <c r="I283"/>
    </row>
    <row r="284" spans="1:9" x14ac:dyDescent="0.25">
      <c r="A284" s="34">
        <v>45603</v>
      </c>
      <c r="B284" s="64">
        <v>11</v>
      </c>
      <c r="C284" s="64">
        <v>4</v>
      </c>
      <c r="D284" s="64">
        <v>19</v>
      </c>
      <c r="E284" s="42">
        <v>36.774700000000003</v>
      </c>
      <c r="F284" s="64" t="str">
        <f>IF(AND(RTO__39[[#This Row],[Month]]&gt;5,RTO__39[[#This Row],[Month]]&lt;10,RTO__39[[#This Row],[Day of Week]]&lt;=5,RTO__39[[#This Row],[Hour]]&gt;=15,RTO__39[[#This Row],[Hour]]&lt;=18),"ON","OFF")</f>
        <v>OFF</v>
      </c>
      <c r="G284"/>
      <c r="H284"/>
      <c r="I284"/>
    </row>
    <row r="285" spans="1:9" x14ac:dyDescent="0.25">
      <c r="A285" s="34">
        <v>45603</v>
      </c>
      <c r="B285" s="64">
        <v>11</v>
      </c>
      <c r="C285" s="64">
        <v>4</v>
      </c>
      <c r="D285" s="64">
        <v>20</v>
      </c>
      <c r="E285" s="42">
        <v>45.063000000000002</v>
      </c>
      <c r="F285" s="64" t="str">
        <f>IF(AND(RTO__39[[#This Row],[Month]]&gt;5,RTO__39[[#This Row],[Month]]&lt;10,RTO__39[[#This Row],[Day of Week]]&lt;=5,RTO__39[[#This Row],[Hour]]&gt;=15,RTO__39[[#This Row],[Hour]]&lt;=18),"ON","OFF")</f>
        <v>OFF</v>
      </c>
      <c r="G285"/>
      <c r="H285"/>
      <c r="I285"/>
    </row>
    <row r="286" spans="1:9" x14ac:dyDescent="0.25">
      <c r="A286" s="34">
        <v>45603</v>
      </c>
      <c r="B286" s="64">
        <v>11</v>
      </c>
      <c r="C286" s="64">
        <v>4</v>
      </c>
      <c r="D286" s="64">
        <v>21</v>
      </c>
      <c r="E286" s="42">
        <v>41.268599999999999</v>
      </c>
      <c r="F286" s="64" t="str">
        <f>IF(AND(RTO__39[[#This Row],[Month]]&gt;5,RTO__39[[#This Row],[Month]]&lt;10,RTO__39[[#This Row],[Day of Week]]&lt;=5,RTO__39[[#This Row],[Hour]]&gt;=15,RTO__39[[#This Row],[Hour]]&lt;=18),"ON","OFF")</f>
        <v>OFF</v>
      </c>
      <c r="G286"/>
      <c r="H286"/>
      <c r="I286"/>
    </row>
    <row r="287" spans="1:9" x14ac:dyDescent="0.25">
      <c r="A287" s="34">
        <v>45603</v>
      </c>
      <c r="B287" s="64">
        <v>11</v>
      </c>
      <c r="C287" s="64">
        <v>4</v>
      </c>
      <c r="D287" s="64">
        <v>22</v>
      </c>
      <c r="E287" s="42">
        <v>44.601500000000001</v>
      </c>
      <c r="F287" s="64" t="str">
        <f>IF(AND(RTO__39[[#This Row],[Month]]&gt;5,RTO__39[[#This Row],[Month]]&lt;10,RTO__39[[#This Row],[Day of Week]]&lt;=5,RTO__39[[#This Row],[Hour]]&gt;=15,RTO__39[[#This Row],[Hour]]&lt;=18),"ON","OFF")</f>
        <v>OFF</v>
      </c>
      <c r="G287"/>
      <c r="H287"/>
      <c r="I287"/>
    </row>
    <row r="288" spans="1:9" x14ac:dyDescent="0.25">
      <c r="A288" s="34">
        <v>45603</v>
      </c>
      <c r="B288" s="64">
        <v>11</v>
      </c>
      <c r="C288" s="64">
        <v>4</v>
      </c>
      <c r="D288" s="64">
        <v>23</v>
      </c>
      <c r="E288" s="42">
        <v>41.471200000000003</v>
      </c>
      <c r="F288" s="64" t="str">
        <f>IF(AND(RTO__39[[#This Row],[Month]]&gt;5,RTO__39[[#This Row],[Month]]&lt;10,RTO__39[[#This Row],[Day of Week]]&lt;=5,RTO__39[[#This Row],[Hour]]&gt;=15,RTO__39[[#This Row],[Hour]]&lt;=18),"ON","OFF")</f>
        <v>OFF</v>
      </c>
      <c r="G288"/>
      <c r="H288"/>
      <c r="I288"/>
    </row>
    <row r="289" spans="1:9" x14ac:dyDescent="0.25">
      <c r="A289" s="34">
        <v>45603</v>
      </c>
      <c r="B289" s="64">
        <v>11</v>
      </c>
      <c r="C289" s="64">
        <v>4</v>
      </c>
      <c r="D289" s="64">
        <v>24</v>
      </c>
      <c r="E289" s="42">
        <v>40.366900000000001</v>
      </c>
      <c r="F289" s="64" t="str">
        <f>IF(AND(RTO__39[[#This Row],[Month]]&gt;5,RTO__39[[#This Row],[Month]]&lt;10,RTO__39[[#This Row],[Day of Week]]&lt;=5,RTO__39[[#This Row],[Hour]]&gt;=15,RTO__39[[#This Row],[Hour]]&lt;=18),"ON","OFF")</f>
        <v>OFF</v>
      </c>
      <c r="G289"/>
      <c r="H289"/>
      <c r="I289"/>
    </row>
    <row r="290" spans="1:9" x14ac:dyDescent="0.25">
      <c r="A290" s="34">
        <v>45604</v>
      </c>
      <c r="B290" s="64">
        <v>11</v>
      </c>
      <c r="C290" s="64">
        <v>5</v>
      </c>
      <c r="D290" s="64">
        <v>1</v>
      </c>
      <c r="E290" s="42">
        <v>48.764299999999999</v>
      </c>
      <c r="F290" s="64" t="str">
        <f>IF(AND(RTO__39[[#This Row],[Month]]&gt;5,RTO__39[[#This Row],[Month]]&lt;10,RTO__39[[#This Row],[Day of Week]]&lt;=5,RTO__39[[#This Row],[Hour]]&gt;=15,RTO__39[[#This Row],[Hour]]&lt;=18),"ON","OFF")</f>
        <v>OFF</v>
      </c>
      <c r="G290"/>
      <c r="H290"/>
      <c r="I290"/>
    </row>
    <row r="291" spans="1:9" x14ac:dyDescent="0.25">
      <c r="A291" s="34">
        <v>45604</v>
      </c>
      <c r="B291" s="64">
        <v>11</v>
      </c>
      <c r="C291" s="64">
        <v>5</v>
      </c>
      <c r="D291" s="64">
        <v>2</v>
      </c>
      <c r="E291" s="42">
        <v>40.411799999999999</v>
      </c>
      <c r="F291" s="64" t="str">
        <f>IF(AND(RTO__39[[#This Row],[Month]]&gt;5,RTO__39[[#This Row],[Month]]&lt;10,RTO__39[[#This Row],[Day of Week]]&lt;=5,RTO__39[[#This Row],[Hour]]&gt;=15,RTO__39[[#This Row],[Hour]]&lt;=18),"ON","OFF")</f>
        <v>OFF</v>
      </c>
      <c r="G291"/>
      <c r="H291"/>
      <c r="I291"/>
    </row>
    <row r="292" spans="1:9" x14ac:dyDescent="0.25">
      <c r="A292" s="34">
        <v>45604</v>
      </c>
      <c r="B292" s="64">
        <v>11</v>
      </c>
      <c r="C292" s="64">
        <v>5</v>
      </c>
      <c r="D292" s="64">
        <v>3</v>
      </c>
      <c r="E292" s="42">
        <v>39.9846</v>
      </c>
      <c r="F292" s="64" t="str">
        <f>IF(AND(RTO__39[[#This Row],[Month]]&gt;5,RTO__39[[#This Row],[Month]]&lt;10,RTO__39[[#This Row],[Day of Week]]&lt;=5,RTO__39[[#This Row],[Hour]]&gt;=15,RTO__39[[#This Row],[Hour]]&lt;=18),"ON","OFF")</f>
        <v>OFF</v>
      </c>
      <c r="G292"/>
      <c r="H292"/>
      <c r="I292"/>
    </row>
    <row r="293" spans="1:9" x14ac:dyDescent="0.25">
      <c r="A293" s="34">
        <v>45604</v>
      </c>
      <c r="B293" s="64">
        <v>11</v>
      </c>
      <c r="C293" s="64">
        <v>5</v>
      </c>
      <c r="D293" s="64">
        <v>4</v>
      </c>
      <c r="E293" s="42">
        <v>39.399099999999997</v>
      </c>
      <c r="F293" s="64" t="str">
        <f>IF(AND(RTO__39[[#This Row],[Month]]&gt;5,RTO__39[[#This Row],[Month]]&lt;10,RTO__39[[#This Row],[Day of Week]]&lt;=5,RTO__39[[#This Row],[Hour]]&gt;=15,RTO__39[[#This Row],[Hour]]&lt;=18),"ON","OFF")</f>
        <v>OFF</v>
      </c>
      <c r="G293"/>
      <c r="H293"/>
      <c r="I293"/>
    </row>
    <row r="294" spans="1:9" x14ac:dyDescent="0.25">
      <c r="A294" s="34">
        <v>45604</v>
      </c>
      <c r="B294" s="64">
        <v>11</v>
      </c>
      <c r="C294" s="64">
        <v>5</v>
      </c>
      <c r="D294" s="64">
        <v>5</v>
      </c>
      <c r="E294" s="42">
        <v>45.091799999999999</v>
      </c>
      <c r="F294" s="64" t="str">
        <f>IF(AND(RTO__39[[#This Row],[Month]]&gt;5,RTO__39[[#This Row],[Month]]&lt;10,RTO__39[[#This Row],[Day of Week]]&lt;=5,RTO__39[[#This Row],[Hour]]&gt;=15,RTO__39[[#This Row],[Hour]]&lt;=18),"ON","OFF")</f>
        <v>OFF</v>
      </c>
      <c r="G294"/>
      <c r="H294"/>
      <c r="I294"/>
    </row>
    <row r="295" spans="1:9" x14ac:dyDescent="0.25">
      <c r="A295" s="34">
        <v>45604</v>
      </c>
      <c r="B295" s="64">
        <v>11</v>
      </c>
      <c r="C295" s="64">
        <v>5</v>
      </c>
      <c r="D295" s="64">
        <v>6</v>
      </c>
      <c r="E295" s="42">
        <v>44.447400000000002</v>
      </c>
      <c r="F295" s="64" t="str">
        <f>IF(AND(RTO__39[[#This Row],[Month]]&gt;5,RTO__39[[#This Row],[Month]]&lt;10,RTO__39[[#This Row],[Day of Week]]&lt;=5,RTO__39[[#This Row],[Hour]]&gt;=15,RTO__39[[#This Row],[Hour]]&lt;=18),"ON","OFF")</f>
        <v>OFF</v>
      </c>
      <c r="G295"/>
      <c r="H295"/>
      <c r="I295"/>
    </row>
    <row r="296" spans="1:9" x14ac:dyDescent="0.25">
      <c r="A296" s="34">
        <v>45604</v>
      </c>
      <c r="B296" s="64">
        <v>11</v>
      </c>
      <c r="C296" s="64">
        <v>5</v>
      </c>
      <c r="D296" s="64">
        <v>7</v>
      </c>
      <c r="E296" s="42">
        <v>42.069200000000002</v>
      </c>
      <c r="F296" s="64" t="str">
        <f>IF(AND(RTO__39[[#This Row],[Month]]&gt;5,RTO__39[[#This Row],[Month]]&lt;10,RTO__39[[#This Row],[Day of Week]]&lt;=5,RTO__39[[#This Row],[Hour]]&gt;=15,RTO__39[[#This Row],[Hour]]&lt;=18),"ON","OFF")</f>
        <v>OFF</v>
      </c>
      <c r="G296"/>
      <c r="H296"/>
      <c r="I296"/>
    </row>
    <row r="297" spans="1:9" x14ac:dyDescent="0.25">
      <c r="A297" s="34">
        <v>45604</v>
      </c>
      <c r="B297" s="64">
        <v>11</v>
      </c>
      <c r="C297" s="64">
        <v>5</v>
      </c>
      <c r="D297" s="64">
        <v>8</v>
      </c>
      <c r="E297" s="42">
        <v>22.616299999999999</v>
      </c>
      <c r="F297" s="64" t="str">
        <f>IF(AND(RTO__39[[#This Row],[Month]]&gt;5,RTO__39[[#This Row],[Month]]&lt;10,RTO__39[[#This Row],[Day of Week]]&lt;=5,RTO__39[[#This Row],[Hour]]&gt;=15,RTO__39[[#This Row],[Hour]]&lt;=18),"ON","OFF")</f>
        <v>OFF</v>
      </c>
      <c r="G297"/>
      <c r="H297"/>
      <c r="I297"/>
    </row>
    <row r="298" spans="1:9" x14ac:dyDescent="0.25">
      <c r="A298" s="34">
        <v>45604</v>
      </c>
      <c r="B298" s="64">
        <v>11</v>
      </c>
      <c r="C298" s="64">
        <v>5</v>
      </c>
      <c r="D298" s="64">
        <v>9</v>
      </c>
      <c r="E298" s="42">
        <v>12.741400000000001</v>
      </c>
      <c r="F298" s="64" t="str">
        <f>IF(AND(RTO__39[[#This Row],[Month]]&gt;5,RTO__39[[#This Row],[Month]]&lt;10,RTO__39[[#This Row],[Day of Week]]&lt;=5,RTO__39[[#This Row],[Hour]]&gt;=15,RTO__39[[#This Row],[Hour]]&lt;=18),"ON","OFF")</f>
        <v>OFF</v>
      </c>
      <c r="G298"/>
      <c r="H298"/>
      <c r="I298"/>
    </row>
    <row r="299" spans="1:9" x14ac:dyDescent="0.25">
      <c r="A299" s="34">
        <v>45604</v>
      </c>
      <c r="B299" s="64">
        <v>11</v>
      </c>
      <c r="C299" s="64">
        <v>5</v>
      </c>
      <c r="D299" s="64">
        <v>10</v>
      </c>
      <c r="E299" s="42">
        <v>12.2189</v>
      </c>
      <c r="F299" s="64" t="str">
        <f>IF(AND(RTO__39[[#This Row],[Month]]&gt;5,RTO__39[[#This Row],[Month]]&lt;10,RTO__39[[#This Row],[Day of Week]]&lt;=5,RTO__39[[#This Row],[Hour]]&gt;=15,RTO__39[[#This Row],[Hour]]&lt;=18),"ON","OFF")</f>
        <v>OFF</v>
      </c>
      <c r="G299"/>
      <c r="H299"/>
      <c r="I299"/>
    </row>
    <row r="300" spans="1:9" x14ac:dyDescent="0.25">
      <c r="A300" s="34">
        <v>45604</v>
      </c>
      <c r="B300" s="64">
        <v>11</v>
      </c>
      <c r="C300" s="64">
        <v>5</v>
      </c>
      <c r="D300" s="64">
        <v>11</v>
      </c>
      <c r="E300" s="42">
        <v>11.7446</v>
      </c>
      <c r="F300" s="64" t="str">
        <f>IF(AND(RTO__39[[#This Row],[Month]]&gt;5,RTO__39[[#This Row],[Month]]&lt;10,RTO__39[[#This Row],[Day of Week]]&lt;=5,RTO__39[[#This Row],[Hour]]&gt;=15,RTO__39[[#This Row],[Hour]]&lt;=18),"ON","OFF")</f>
        <v>OFF</v>
      </c>
      <c r="G300"/>
      <c r="H300"/>
      <c r="I300"/>
    </row>
    <row r="301" spans="1:9" x14ac:dyDescent="0.25">
      <c r="A301" s="34">
        <v>45604</v>
      </c>
      <c r="B301" s="64">
        <v>11</v>
      </c>
      <c r="C301" s="64">
        <v>5</v>
      </c>
      <c r="D301" s="64">
        <v>12</v>
      </c>
      <c r="E301" s="42">
        <v>12.086</v>
      </c>
      <c r="F301" s="64" t="str">
        <f>IF(AND(RTO__39[[#This Row],[Month]]&gt;5,RTO__39[[#This Row],[Month]]&lt;10,RTO__39[[#This Row],[Day of Week]]&lt;=5,RTO__39[[#This Row],[Hour]]&gt;=15,RTO__39[[#This Row],[Hour]]&lt;=18),"ON","OFF")</f>
        <v>OFF</v>
      </c>
      <c r="G301"/>
      <c r="H301"/>
      <c r="I301"/>
    </row>
    <row r="302" spans="1:9" x14ac:dyDescent="0.25">
      <c r="A302" s="34">
        <v>45604</v>
      </c>
      <c r="B302" s="64">
        <v>11</v>
      </c>
      <c r="C302" s="64">
        <v>5</v>
      </c>
      <c r="D302" s="64">
        <v>13</v>
      </c>
      <c r="E302" s="42">
        <v>11.7181</v>
      </c>
      <c r="F302" s="64" t="str">
        <f>IF(AND(RTO__39[[#This Row],[Month]]&gt;5,RTO__39[[#This Row],[Month]]&lt;10,RTO__39[[#This Row],[Day of Week]]&lt;=5,RTO__39[[#This Row],[Hour]]&gt;=15,RTO__39[[#This Row],[Hour]]&lt;=18),"ON","OFF")</f>
        <v>OFF</v>
      </c>
      <c r="G302"/>
      <c r="H302"/>
      <c r="I302"/>
    </row>
    <row r="303" spans="1:9" x14ac:dyDescent="0.25">
      <c r="A303" s="34">
        <v>45604</v>
      </c>
      <c r="B303" s="64">
        <v>11</v>
      </c>
      <c r="C303" s="64">
        <v>5</v>
      </c>
      <c r="D303" s="64">
        <v>14</v>
      </c>
      <c r="E303" s="42">
        <v>12.290699999999999</v>
      </c>
      <c r="F303" s="64" t="str">
        <f>IF(AND(RTO__39[[#This Row],[Month]]&gt;5,RTO__39[[#This Row],[Month]]&lt;10,RTO__39[[#This Row],[Day of Week]]&lt;=5,RTO__39[[#This Row],[Hour]]&gt;=15,RTO__39[[#This Row],[Hour]]&lt;=18),"ON","OFF")</f>
        <v>OFF</v>
      </c>
      <c r="G303"/>
      <c r="H303"/>
      <c r="I303"/>
    </row>
    <row r="304" spans="1:9" x14ac:dyDescent="0.25">
      <c r="A304" s="34">
        <v>45604</v>
      </c>
      <c r="B304" s="64">
        <v>11</v>
      </c>
      <c r="C304" s="64">
        <v>5</v>
      </c>
      <c r="D304" s="64">
        <v>15</v>
      </c>
      <c r="E304" s="42">
        <v>11.498699999999999</v>
      </c>
      <c r="F304" s="64" t="str">
        <f>IF(AND(RTO__39[[#This Row],[Month]]&gt;5,RTO__39[[#This Row],[Month]]&lt;10,RTO__39[[#This Row],[Day of Week]]&lt;=5,RTO__39[[#This Row],[Hour]]&gt;=15,RTO__39[[#This Row],[Hour]]&lt;=18),"ON","OFF")</f>
        <v>OFF</v>
      </c>
      <c r="G304"/>
      <c r="H304"/>
      <c r="I304"/>
    </row>
    <row r="305" spans="1:9" x14ac:dyDescent="0.25">
      <c r="A305" s="34">
        <v>45604</v>
      </c>
      <c r="B305" s="64">
        <v>11</v>
      </c>
      <c r="C305" s="64">
        <v>5</v>
      </c>
      <c r="D305" s="64">
        <v>16</v>
      </c>
      <c r="E305" s="42">
        <v>19.287500000000001</v>
      </c>
      <c r="F305" s="64" t="str">
        <f>IF(AND(RTO__39[[#This Row],[Month]]&gt;5,RTO__39[[#This Row],[Month]]&lt;10,RTO__39[[#This Row],[Day of Week]]&lt;=5,RTO__39[[#This Row],[Hour]]&gt;=15,RTO__39[[#This Row],[Hour]]&lt;=18),"ON","OFF")</f>
        <v>OFF</v>
      </c>
      <c r="G305"/>
      <c r="H305"/>
      <c r="I305"/>
    </row>
    <row r="306" spans="1:9" x14ac:dyDescent="0.25">
      <c r="A306" s="34">
        <v>45604</v>
      </c>
      <c r="B306" s="64">
        <v>11</v>
      </c>
      <c r="C306" s="64">
        <v>5</v>
      </c>
      <c r="D306" s="64">
        <v>17</v>
      </c>
      <c r="E306" s="42">
        <v>30.459</v>
      </c>
      <c r="F306" s="64" t="str">
        <f>IF(AND(RTO__39[[#This Row],[Month]]&gt;5,RTO__39[[#This Row],[Month]]&lt;10,RTO__39[[#This Row],[Day of Week]]&lt;=5,RTO__39[[#This Row],[Hour]]&gt;=15,RTO__39[[#This Row],[Hour]]&lt;=18),"ON","OFF")</f>
        <v>OFF</v>
      </c>
      <c r="G306"/>
      <c r="H306"/>
      <c r="I306"/>
    </row>
    <row r="307" spans="1:9" x14ac:dyDescent="0.25">
      <c r="A307" s="34">
        <v>45604</v>
      </c>
      <c r="B307" s="64">
        <v>11</v>
      </c>
      <c r="C307" s="64">
        <v>5</v>
      </c>
      <c r="D307" s="64">
        <v>18</v>
      </c>
      <c r="E307" s="42">
        <v>34.305999999999997</v>
      </c>
      <c r="F307" s="64" t="str">
        <f>IF(AND(RTO__39[[#This Row],[Month]]&gt;5,RTO__39[[#This Row],[Month]]&lt;10,RTO__39[[#This Row],[Day of Week]]&lt;=5,RTO__39[[#This Row],[Hour]]&gt;=15,RTO__39[[#This Row],[Hour]]&lt;=18),"ON","OFF")</f>
        <v>OFF</v>
      </c>
      <c r="G307"/>
      <c r="H307"/>
      <c r="I307"/>
    </row>
    <row r="308" spans="1:9" x14ac:dyDescent="0.25">
      <c r="A308" s="34">
        <v>45604</v>
      </c>
      <c r="B308" s="64">
        <v>11</v>
      </c>
      <c r="C308" s="64">
        <v>5</v>
      </c>
      <c r="D308" s="64">
        <v>19</v>
      </c>
      <c r="E308" s="42">
        <v>32.358699999999999</v>
      </c>
      <c r="F308" s="64" t="str">
        <f>IF(AND(RTO__39[[#This Row],[Month]]&gt;5,RTO__39[[#This Row],[Month]]&lt;10,RTO__39[[#This Row],[Day of Week]]&lt;=5,RTO__39[[#This Row],[Hour]]&gt;=15,RTO__39[[#This Row],[Hour]]&lt;=18),"ON","OFF")</f>
        <v>OFF</v>
      </c>
      <c r="G308"/>
      <c r="H308"/>
      <c r="I308"/>
    </row>
    <row r="309" spans="1:9" x14ac:dyDescent="0.25">
      <c r="A309" s="34">
        <v>45604</v>
      </c>
      <c r="B309" s="64">
        <v>11</v>
      </c>
      <c r="C309" s="64">
        <v>5</v>
      </c>
      <c r="D309" s="64">
        <v>20</v>
      </c>
      <c r="E309" s="42">
        <v>38.282699999999998</v>
      </c>
      <c r="F309" s="64" t="str">
        <f>IF(AND(RTO__39[[#This Row],[Month]]&gt;5,RTO__39[[#This Row],[Month]]&lt;10,RTO__39[[#This Row],[Day of Week]]&lt;=5,RTO__39[[#This Row],[Hour]]&gt;=15,RTO__39[[#This Row],[Hour]]&lt;=18),"ON","OFF")</f>
        <v>OFF</v>
      </c>
      <c r="G309"/>
      <c r="H309"/>
      <c r="I309"/>
    </row>
    <row r="310" spans="1:9" x14ac:dyDescent="0.25">
      <c r="A310" s="34">
        <v>45604</v>
      </c>
      <c r="B310" s="64">
        <v>11</v>
      </c>
      <c r="C310" s="64">
        <v>5</v>
      </c>
      <c r="D310" s="64">
        <v>21</v>
      </c>
      <c r="E310" s="42">
        <v>36.114800000000002</v>
      </c>
      <c r="F310" s="64" t="str">
        <f>IF(AND(RTO__39[[#This Row],[Month]]&gt;5,RTO__39[[#This Row],[Month]]&lt;10,RTO__39[[#This Row],[Day of Week]]&lt;=5,RTO__39[[#This Row],[Hour]]&gt;=15,RTO__39[[#This Row],[Hour]]&lt;=18),"ON","OFF")</f>
        <v>OFF</v>
      </c>
      <c r="G310"/>
      <c r="H310"/>
      <c r="I310"/>
    </row>
    <row r="311" spans="1:9" x14ac:dyDescent="0.25">
      <c r="A311" s="34">
        <v>45604</v>
      </c>
      <c r="B311" s="64">
        <v>11</v>
      </c>
      <c r="C311" s="64">
        <v>5</v>
      </c>
      <c r="D311" s="64">
        <v>22</v>
      </c>
      <c r="E311" s="42">
        <v>36.979500000000002</v>
      </c>
      <c r="F311" s="64" t="str">
        <f>IF(AND(RTO__39[[#This Row],[Month]]&gt;5,RTO__39[[#This Row],[Month]]&lt;10,RTO__39[[#This Row],[Day of Week]]&lt;=5,RTO__39[[#This Row],[Hour]]&gt;=15,RTO__39[[#This Row],[Hour]]&lt;=18),"ON","OFF")</f>
        <v>OFF</v>
      </c>
      <c r="G311"/>
      <c r="H311"/>
      <c r="I311"/>
    </row>
    <row r="312" spans="1:9" x14ac:dyDescent="0.25">
      <c r="A312" s="34">
        <v>45604</v>
      </c>
      <c r="B312" s="64">
        <v>11</v>
      </c>
      <c r="C312" s="64">
        <v>5</v>
      </c>
      <c r="D312" s="64">
        <v>23</v>
      </c>
      <c r="E312" s="42">
        <v>37.8581</v>
      </c>
      <c r="F312" s="64" t="str">
        <f>IF(AND(RTO__39[[#This Row],[Month]]&gt;5,RTO__39[[#This Row],[Month]]&lt;10,RTO__39[[#This Row],[Day of Week]]&lt;=5,RTO__39[[#This Row],[Hour]]&gt;=15,RTO__39[[#This Row],[Hour]]&lt;=18),"ON","OFF")</f>
        <v>OFF</v>
      </c>
      <c r="G312"/>
      <c r="H312"/>
      <c r="I312"/>
    </row>
    <row r="313" spans="1:9" x14ac:dyDescent="0.25">
      <c r="A313" s="34">
        <v>45604</v>
      </c>
      <c r="B313" s="64">
        <v>11</v>
      </c>
      <c r="C313" s="64">
        <v>5</v>
      </c>
      <c r="D313" s="64">
        <v>24</v>
      </c>
      <c r="E313" s="42">
        <v>41.047699999999999</v>
      </c>
      <c r="F313" s="64" t="str">
        <f>IF(AND(RTO__39[[#This Row],[Month]]&gt;5,RTO__39[[#This Row],[Month]]&lt;10,RTO__39[[#This Row],[Day of Week]]&lt;=5,RTO__39[[#This Row],[Hour]]&gt;=15,RTO__39[[#This Row],[Hour]]&lt;=18),"ON","OFF")</f>
        <v>OFF</v>
      </c>
      <c r="G313"/>
      <c r="H313"/>
      <c r="I313"/>
    </row>
    <row r="314" spans="1:9" x14ac:dyDescent="0.25">
      <c r="A314" s="34">
        <v>45605</v>
      </c>
      <c r="B314" s="64">
        <v>11</v>
      </c>
      <c r="C314" s="64">
        <v>6</v>
      </c>
      <c r="D314" s="64">
        <v>1</v>
      </c>
      <c r="E314" s="42">
        <v>32.900700000000001</v>
      </c>
      <c r="F314" s="64" t="str">
        <f>IF(AND(RTO__39[[#This Row],[Month]]&gt;5,RTO__39[[#This Row],[Month]]&lt;10,RTO__39[[#This Row],[Day of Week]]&lt;=5,RTO__39[[#This Row],[Hour]]&gt;=15,RTO__39[[#This Row],[Hour]]&lt;=18),"ON","OFF")</f>
        <v>OFF</v>
      </c>
      <c r="G314"/>
      <c r="H314"/>
      <c r="I314"/>
    </row>
    <row r="315" spans="1:9" x14ac:dyDescent="0.25">
      <c r="A315" s="34">
        <v>45605</v>
      </c>
      <c r="B315" s="64">
        <v>11</v>
      </c>
      <c r="C315" s="64">
        <v>6</v>
      </c>
      <c r="D315" s="64">
        <v>2</v>
      </c>
      <c r="E315" s="42">
        <v>34.263800000000003</v>
      </c>
      <c r="F315" s="64" t="str">
        <f>IF(AND(RTO__39[[#This Row],[Month]]&gt;5,RTO__39[[#This Row],[Month]]&lt;10,RTO__39[[#This Row],[Day of Week]]&lt;=5,RTO__39[[#This Row],[Hour]]&gt;=15,RTO__39[[#This Row],[Hour]]&lt;=18),"ON","OFF")</f>
        <v>OFF</v>
      </c>
      <c r="G315"/>
      <c r="H315"/>
      <c r="I315"/>
    </row>
    <row r="316" spans="1:9" x14ac:dyDescent="0.25">
      <c r="A316" s="34">
        <v>45605</v>
      </c>
      <c r="B316" s="64">
        <v>11</v>
      </c>
      <c r="C316" s="64">
        <v>6</v>
      </c>
      <c r="D316" s="64">
        <v>3</v>
      </c>
      <c r="E316" s="42">
        <v>36.806199999999997</v>
      </c>
      <c r="F316" s="64" t="str">
        <f>IF(AND(RTO__39[[#This Row],[Month]]&gt;5,RTO__39[[#This Row],[Month]]&lt;10,RTO__39[[#This Row],[Day of Week]]&lt;=5,RTO__39[[#This Row],[Hour]]&gt;=15,RTO__39[[#This Row],[Hour]]&lt;=18),"ON","OFF")</f>
        <v>OFF</v>
      </c>
      <c r="G316"/>
      <c r="H316"/>
      <c r="I316"/>
    </row>
    <row r="317" spans="1:9" x14ac:dyDescent="0.25">
      <c r="A317" s="34">
        <v>45605</v>
      </c>
      <c r="B317" s="64">
        <v>11</v>
      </c>
      <c r="C317" s="64">
        <v>6</v>
      </c>
      <c r="D317" s="64">
        <v>4</v>
      </c>
      <c r="E317" s="42">
        <v>33.933799999999998</v>
      </c>
      <c r="F317" s="64" t="str">
        <f>IF(AND(RTO__39[[#This Row],[Month]]&gt;5,RTO__39[[#This Row],[Month]]&lt;10,RTO__39[[#This Row],[Day of Week]]&lt;=5,RTO__39[[#This Row],[Hour]]&gt;=15,RTO__39[[#This Row],[Hour]]&lt;=18),"ON","OFF")</f>
        <v>OFF</v>
      </c>
      <c r="G317"/>
      <c r="H317"/>
      <c r="I317"/>
    </row>
    <row r="318" spans="1:9" x14ac:dyDescent="0.25">
      <c r="A318" s="34">
        <v>45605</v>
      </c>
      <c r="B318" s="64">
        <v>11</v>
      </c>
      <c r="C318" s="64">
        <v>6</v>
      </c>
      <c r="D318" s="64">
        <v>5</v>
      </c>
      <c r="E318" s="42">
        <v>37.596200000000003</v>
      </c>
      <c r="F318" s="64" t="str">
        <f>IF(AND(RTO__39[[#This Row],[Month]]&gt;5,RTO__39[[#This Row],[Month]]&lt;10,RTO__39[[#This Row],[Day of Week]]&lt;=5,RTO__39[[#This Row],[Hour]]&gt;=15,RTO__39[[#This Row],[Hour]]&lt;=18),"ON","OFF")</f>
        <v>OFF</v>
      </c>
      <c r="G318"/>
      <c r="H318"/>
      <c r="I318"/>
    </row>
    <row r="319" spans="1:9" x14ac:dyDescent="0.25">
      <c r="A319" s="34">
        <v>45605</v>
      </c>
      <c r="B319" s="64">
        <v>11</v>
      </c>
      <c r="C319" s="64">
        <v>6</v>
      </c>
      <c r="D319" s="64">
        <v>6</v>
      </c>
      <c r="E319" s="42">
        <v>37.529800000000002</v>
      </c>
      <c r="F319" s="64" t="str">
        <f>IF(AND(RTO__39[[#This Row],[Month]]&gt;5,RTO__39[[#This Row],[Month]]&lt;10,RTO__39[[#This Row],[Day of Week]]&lt;=5,RTO__39[[#This Row],[Hour]]&gt;=15,RTO__39[[#This Row],[Hour]]&lt;=18),"ON","OFF")</f>
        <v>OFF</v>
      </c>
      <c r="G319"/>
      <c r="H319"/>
      <c r="I319"/>
    </row>
    <row r="320" spans="1:9" x14ac:dyDescent="0.25">
      <c r="A320" s="34">
        <v>45605</v>
      </c>
      <c r="B320" s="64">
        <v>11</v>
      </c>
      <c r="C320" s="64">
        <v>6</v>
      </c>
      <c r="D320" s="64">
        <v>7</v>
      </c>
      <c r="E320" s="42">
        <v>37.450800000000001</v>
      </c>
      <c r="F320" s="64" t="str">
        <f>IF(AND(RTO__39[[#This Row],[Month]]&gt;5,RTO__39[[#This Row],[Month]]&lt;10,RTO__39[[#This Row],[Day of Week]]&lt;=5,RTO__39[[#This Row],[Hour]]&gt;=15,RTO__39[[#This Row],[Hour]]&lt;=18),"ON","OFF")</f>
        <v>OFF</v>
      </c>
      <c r="G320"/>
      <c r="H320"/>
      <c r="I320"/>
    </row>
    <row r="321" spans="1:9" x14ac:dyDescent="0.25">
      <c r="A321" s="34">
        <v>45605</v>
      </c>
      <c r="B321" s="64">
        <v>11</v>
      </c>
      <c r="C321" s="64">
        <v>6</v>
      </c>
      <c r="D321" s="64">
        <v>8</v>
      </c>
      <c r="E321" s="42">
        <v>14.145099999999999</v>
      </c>
      <c r="F321" s="64" t="str">
        <f>IF(AND(RTO__39[[#This Row],[Month]]&gt;5,RTO__39[[#This Row],[Month]]&lt;10,RTO__39[[#This Row],[Day of Week]]&lt;=5,RTO__39[[#This Row],[Hour]]&gt;=15,RTO__39[[#This Row],[Hour]]&lt;=18),"ON","OFF")</f>
        <v>OFF</v>
      </c>
      <c r="G321"/>
      <c r="H321"/>
      <c r="I321"/>
    </row>
    <row r="322" spans="1:9" x14ac:dyDescent="0.25">
      <c r="A322" s="34">
        <v>45605</v>
      </c>
      <c r="B322" s="64">
        <v>11</v>
      </c>
      <c r="C322" s="64">
        <v>6</v>
      </c>
      <c r="D322" s="64">
        <v>9</v>
      </c>
      <c r="E322" s="42">
        <v>0.81710000000000005</v>
      </c>
      <c r="F322" s="64" t="str">
        <f>IF(AND(RTO__39[[#This Row],[Month]]&gt;5,RTO__39[[#This Row],[Month]]&lt;10,RTO__39[[#This Row],[Day of Week]]&lt;=5,RTO__39[[#This Row],[Hour]]&gt;=15,RTO__39[[#This Row],[Hour]]&lt;=18),"ON","OFF")</f>
        <v>OFF</v>
      </c>
      <c r="G322"/>
      <c r="H322"/>
      <c r="I322"/>
    </row>
    <row r="323" spans="1:9" x14ac:dyDescent="0.25">
      <c r="A323" s="34">
        <v>45605</v>
      </c>
      <c r="B323" s="64">
        <v>11</v>
      </c>
      <c r="C323" s="64">
        <v>6</v>
      </c>
      <c r="D323" s="64">
        <v>10</v>
      </c>
      <c r="E323" s="42">
        <v>0.77039999999999997</v>
      </c>
      <c r="F323" s="64" t="str">
        <f>IF(AND(RTO__39[[#This Row],[Month]]&gt;5,RTO__39[[#This Row],[Month]]&lt;10,RTO__39[[#This Row],[Day of Week]]&lt;=5,RTO__39[[#This Row],[Hour]]&gt;=15,RTO__39[[#This Row],[Hour]]&lt;=18),"ON","OFF")</f>
        <v>OFF</v>
      </c>
      <c r="G323"/>
      <c r="H323"/>
      <c r="I323"/>
    </row>
    <row r="324" spans="1:9" x14ac:dyDescent="0.25">
      <c r="A324" s="34">
        <v>45605</v>
      </c>
      <c r="B324" s="64">
        <v>11</v>
      </c>
      <c r="C324" s="64">
        <v>6</v>
      </c>
      <c r="D324" s="64">
        <v>11</v>
      </c>
      <c r="E324" s="42">
        <v>-0.38669999999999999</v>
      </c>
      <c r="F324" s="64" t="str">
        <f>IF(AND(RTO__39[[#This Row],[Month]]&gt;5,RTO__39[[#This Row],[Month]]&lt;10,RTO__39[[#This Row],[Day of Week]]&lt;=5,RTO__39[[#This Row],[Hour]]&gt;=15,RTO__39[[#This Row],[Hour]]&lt;=18),"ON","OFF")</f>
        <v>OFF</v>
      </c>
      <c r="G324"/>
      <c r="H324"/>
      <c r="I324"/>
    </row>
    <row r="325" spans="1:9" x14ac:dyDescent="0.25">
      <c r="A325" s="34">
        <v>45605</v>
      </c>
      <c r="B325" s="64">
        <v>11</v>
      </c>
      <c r="C325" s="64">
        <v>6</v>
      </c>
      <c r="D325" s="64">
        <v>12</v>
      </c>
      <c r="E325" s="42">
        <v>-0.38019999999999998</v>
      </c>
      <c r="F325" s="64" t="str">
        <f>IF(AND(RTO__39[[#This Row],[Month]]&gt;5,RTO__39[[#This Row],[Month]]&lt;10,RTO__39[[#This Row],[Day of Week]]&lt;=5,RTO__39[[#This Row],[Hour]]&gt;=15,RTO__39[[#This Row],[Hour]]&lt;=18),"ON","OFF")</f>
        <v>OFF</v>
      </c>
      <c r="G325"/>
      <c r="H325"/>
      <c r="I325"/>
    </row>
    <row r="326" spans="1:9" x14ac:dyDescent="0.25">
      <c r="A326" s="34">
        <v>45605</v>
      </c>
      <c r="B326" s="64">
        <v>11</v>
      </c>
      <c r="C326" s="64">
        <v>6</v>
      </c>
      <c r="D326" s="64">
        <v>13</v>
      </c>
      <c r="E326" s="42">
        <v>-0.82189999999999996</v>
      </c>
      <c r="F326" s="64" t="str">
        <f>IF(AND(RTO__39[[#This Row],[Month]]&gt;5,RTO__39[[#This Row],[Month]]&lt;10,RTO__39[[#This Row],[Day of Week]]&lt;=5,RTO__39[[#This Row],[Hour]]&gt;=15,RTO__39[[#This Row],[Hour]]&lt;=18),"ON","OFF")</f>
        <v>OFF</v>
      </c>
      <c r="G326"/>
      <c r="H326"/>
      <c r="I326"/>
    </row>
    <row r="327" spans="1:9" x14ac:dyDescent="0.25">
      <c r="A327" s="34">
        <v>45605</v>
      </c>
      <c r="B327" s="64">
        <v>11</v>
      </c>
      <c r="C327" s="64">
        <v>6</v>
      </c>
      <c r="D327" s="64">
        <v>14</v>
      </c>
      <c r="E327" s="42">
        <v>-0.99480000000000002</v>
      </c>
      <c r="F327" s="64" t="str">
        <f>IF(AND(RTO__39[[#This Row],[Month]]&gt;5,RTO__39[[#This Row],[Month]]&lt;10,RTO__39[[#This Row],[Day of Week]]&lt;=5,RTO__39[[#This Row],[Hour]]&gt;=15,RTO__39[[#This Row],[Hour]]&lt;=18),"ON","OFF")</f>
        <v>OFF</v>
      </c>
      <c r="G327"/>
      <c r="H327"/>
      <c r="I327"/>
    </row>
    <row r="328" spans="1:9" x14ac:dyDescent="0.25">
      <c r="A328" s="34">
        <v>45605</v>
      </c>
      <c r="B328" s="64">
        <v>11</v>
      </c>
      <c r="C328" s="64">
        <v>6</v>
      </c>
      <c r="D328" s="64">
        <v>15</v>
      </c>
      <c r="E328" s="42">
        <v>-0.90939999999999999</v>
      </c>
      <c r="F328" s="64" t="str">
        <f>IF(AND(RTO__39[[#This Row],[Month]]&gt;5,RTO__39[[#This Row],[Month]]&lt;10,RTO__39[[#This Row],[Day of Week]]&lt;=5,RTO__39[[#This Row],[Hour]]&gt;=15,RTO__39[[#This Row],[Hour]]&lt;=18),"ON","OFF")</f>
        <v>OFF</v>
      </c>
      <c r="G328"/>
      <c r="H328"/>
      <c r="I328"/>
    </row>
    <row r="329" spans="1:9" x14ac:dyDescent="0.25">
      <c r="A329" s="34">
        <v>45605</v>
      </c>
      <c r="B329" s="64">
        <v>11</v>
      </c>
      <c r="C329" s="64">
        <v>6</v>
      </c>
      <c r="D329" s="64">
        <v>16</v>
      </c>
      <c r="E329" s="42">
        <v>12.5916</v>
      </c>
      <c r="F329" s="64" t="str">
        <f>IF(AND(RTO__39[[#This Row],[Month]]&gt;5,RTO__39[[#This Row],[Month]]&lt;10,RTO__39[[#This Row],[Day of Week]]&lt;=5,RTO__39[[#This Row],[Hour]]&gt;=15,RTO__39[[#This Row],[Hour]]&lt;=18),"ON","OFF")</f>
        <v>OFF</v>
      </c>
      <c r="G329"/>
      <c r="H329"/>
      <c r="I329"/>
    </row>
    <row r="330" spans="1:9" x14ac:dyDescent="0.25">
      <c r="A330" s="34">
        <v>45605</v>
      </c>
      <c r="B330" s="64">
        <v>11</v>
      </c>
      <c r="C330" s="64">
        <v>6</v>
      </c>
      <c r="D330" s="64">
        <v>17</v>
      </c>
      <c r="E330" s="42">
        <v>34.720300000000002</v>
      </c>
      <c r="F330" s="64" t="str">
        <f>IF(AND(RTO__39[[#This Row],[Month]]&gt;5,RTO__39[[#This Row],[Month]]&lt;10,RTO__39[[#This Row],[Day of Week]]&lt;=5,RTO__39[[#This Row],[Hour]]&gt;=15,RTO__39[[#This Row],[Hour]]&lt;=18),"ON","OFF")</f>
        <v>OFF</v>
      </c>
      <c r="G330"/>
      <c r="H330"/>
      <c r="I330"/>
    </row>
    <row r="331" spans="1:9" x14ac:dyDescent="0.25">
      <c r="A331" s="34">
        <v>45605</v>
      </c>
      <c r="B331" s="64">
        <v>11</v>
      </c>
      <c r="C331" s="64">
        <v>6</v>
      </c>
      <c r="D331" s="64">
        <v>18</v>
      </c>
      <c r="E331" s="42">
        <v>35.378799999999998</v>
      </c>
      <c r="F331" s="64" t="str">
        <f>IF(AND(RTO__39[[#This Row],[Month]]&gt;5,RTO__39[[#This Row],[Month]]&lt;10,RTO__39[[#This Row],[Day of Week]]&lt;=5,RTO__39[[#This Row],[Hour]]&gt;=15,RTO__39[[#This Row],[Hour]]&lt;=18),"ON","OFF")</f>
        <v>OFF</v>
      </c>
      <c r="G331"/>
      <c r="H331"/>
      <c r="I331"/>
    </row>
    <row r="332" spans="1:9" x14ac:dyDescent="0.25">
      <c r="A332" s="34">
        <v>45605</v>
      </c>
      <c r="B332" s="64">
        <v>11</v>
      </c>
      <c r="C332" s="64">
        <v>6</v>
      </c>
      <c r="D332" s="64">
        <v>19</v>
      </c>
      <c r="E332" s="42">
        <v>33.4437</v>
      </c>
      <c r="F332" s="64" t="str">
        <f>IF(AND(RTO__39[[#This Row],[Month]]&gt;5,RTO__39[[#This Row],[Month]]&lt;10,RTO__39[[#This Row],[Day of Week]]&lt;=5,RTO__39[[#This Row],[Hour]]&gt;=15,RTO__39[[#This Row],[Hour]]&lt;=18),"ON","OFF")</f>
        <v>OFF</v>
      </c>
      <c r="G332"/>
      <c r="H332"/>
      <c r="I332"/>
    </row>
    <row r="333" spans="1:9" x14ac:dyDescent="0.25">
      <c r="A333" s="34">
        <v>45605</v>
      </c>
      <c r="B333" s="64">
        <v>11</v>
      </c>
      <c r="C333" s="64">
        <v>6</v>
      </c>
      <c r="D333" s="64">
        <v>20</v>
      </c>
      <c r="E333" s="42">
        <v>34.011099999999999</v>
      </c>
      <c r="F333" s="64" t="str">
        <f>IF(AND(RTO__39[[#This Row],[Month]]&gt;5,RTO__39[[#This Row],[Month]]&lt;10,RTO__39[[#This Row],[Day of Week]]&lt;=5,RTO__39[[#This Row],[Hour]]&gt;=15,RTO__39[[#This Row],[Hour]]&lt;=18),"ON","OFF")</f>
        <v>OFF</v>
      </c>
      <c r="G333"/>
      <c r="H333"/>
      <c r="I333"/>
    </row>
    <row r="334" spans="1:9" x14ac:dyDescent="0.25">
      <c r="A334" s="34">
        <v>45605</v>
      </c>
      <c r="B334" s="64">
        <v>11</v>
      </c>
      <c r="C334" s="64">
        <v>6</v>
      </c>
      <c r="D334" s="64">
        <v>21</v>
      </c>
      <c r="E334" s="42">
        <v>34.610399999999998</v>
      </c>
      <c r="F334" s="64" t="str">
        <f>IF(AND(RTO__39[[#This Row],[Month]]&gt;5,RTO__39[[#This Row],[Month]]&lt;10,RTO__39[[#This Row],[Day of Week]]&lt;=5,RTO__39[[#This Row],[Hour]]&gt;=15,RTO__39[[#This Row],[Hour]]&lt;=18),"ON","OFF")</f>
        <v>OFF</v>
      </c>
      <c r="G334"/>
      <c r="H334"/>
      <c r="I334"/>
    </row>
    <row r="335" spans="1:9" x14ac:dyDescent="0.25">
      <c r="A335" s="34">
        <v>45605</v>
      </c>
      <c r="B335" s="64">
        <v>11</v>
      </c>
      <c r="C335" s="64">
        <v>6</v>
      </c>
      <c r="D335" s="64">
        <v>22</v>
      </c>
      <c r="E335" s="42">
        <v>35.307899999999997</v>
      </c>
      <c r="F335" s="64" t="str">
        <f>IF(AND(RTO__39[[#This Row],[Month]]&gt;5,RTO__39[[#This Row],[Month]]&lt;10,RTO__39[[#This Row],[Day of Week]]&lt;=5,RTO__39[[#This Row],[Hour]]&gt;=15,RTO__39[[#This Row],[Hour]]&lt;=18),"ON","OFF")</f>
        <v>OFF</v>
      </c>
      <c r="G335"/>
      <c r="H335"/>
      <c r="I335"/>
    </row>
    <row r="336" spans="1:9" x14ac:dyDescent="0.25">
      <c r="A336" s="34">
        <v>45605</v>
      </c>
      <c r="B336" s="64">
        <v>11</v>
      </c>
      <c r="C336" s="64">
        <v>6</v>
      </c>
      <c r="D336" s="64">
        <v>23</v>
      </c>
      <c r="E336" s="42">
        <v>34.7742</v>
      </c>
      <c r="F336" s="64" t="str">
        <f>IF(AND(RTO__39[[#This Row],[Month]]&gt;5,RTO__39[[#This Row],[Month]]&lt;10,RTO__39[[#This Row],[Day of Week]]&lt;=5,RTO__39[[#This Row],[Hour]]&gt;=15,RTO__39[[#This Row],[Hour]]&lt;=18),"ON","OFF")</f>
        <v>OFF</v>
      </c>
      <c r="G336"/>
      <c r="H336"/>
      <c r="I336"/>
    </row>
    <row r="337" spans="1:9" x14ac:dyDescent="0.25">
      <c r="A337" s="34">
        <v>45605</v>
      </c>
      <c r="B337" s="64">
        <v>11</v>
      </c>
      <c r="C337" s="64">
        <v>6</v>
      </c>
      <c r="D337" s="64">
        <v>24</v>
      </c>
      <c r="E337" s="42">
        <v>33.568199999999997</v>
      </c>
      <c r="F337" s="64" t="str">
        <f>IF(AND(RTO__39[[#This Row],[Month]]&gt;5,RTO__39[[#This Row],[Month]]&lt;10,RTO__39[[#This Row],[Day of Week]]&lt;=5,RTO__39[[#This Row],[Hour]]&gt;=15,RTO__39[[#This Row],[Hour]]&lt;=18),"ON","OFF")</f>
        <v>OFF</v>
      </c>
      <c r="G337"/>
      <c r="H337"/>
      <c r="I337"/>
    </row>
    <row r="338" spans="1:9" x14ac:dyDescent="0.25">
      <c r="A338" s="34">
        <v>45606</v>
      </c>
      <c r="B338" s="64">
        <v>11</v>
      </c>
      <c r="C338" s="64">
        <v>7</v>
      </c>
      <c r="D338" s="64">
        <v>1</v>
      </c>
      <c r="E338" s="42">
        <v>28.234400000000001</v>
      </c>
      <c r="F338" s="64" t="str">
        <f>IF(AND(RTO__39[[#This Row],[Month]]&gt;5,RTO__39[[#This Row],[Month]]&lt;10,RTO__39[[#This Row],[Day of Week]]&lt;=5,RTO__39[[#This Row],[Hour]]&gt;=15,RTO__39[[#This Row],[Hour]]&lt;=18),"ON","OFF")</f>
        <v>OFF</v>
      </c>
      <c r="G338"/>
      <c r="H338"/>
      <c r="I338"/>
    </row>
    <row r="339" spans="1:9" x14ac:dyDescent="0.25">
      <c r="A339" s="34">
        <v>45606</v>
      </c>
      <c r="B339" s="64">
        <v>11</v>
      </c>
      <c r="C339" s="64">
        <v>7</v>
      </c>
      <c r="D339" s="64">
        <v>2</v>
      </c>
      <c r="E339" s="42">
        <v>25.4939</v>
      </c>
      <c r="F339" s="64" t="str">
        <f>IF(AND(RTO__39[[#This Row],[Month]]&gt;5,RTO__39[[#This Row],[Month]]&lt;10,RTO__39[[#This Row],[Day of Week]]&lt;=5,RTO__39[[#This Row],[Hour]]&gt;=15,RTO__39[[#This Row],[Hour]]&lt;=18),"ON","OFF")</f>
        <v>OFF</v>
      </c>
      <c r="G339"/>
      <c r="H339"/>
      <c r="I339"/>
    </row>
    <row r="340" spans="1:9" x14ac:dyDescent="0.25">
      <c r="A340" s="34">
        <v>45606</v>
      </c>
      <c r="B340" s="64">
        <v>11</v>
      </c>
      <c r="C340" s="64">
        <v>7</v>
      </c>
      <c r="D340" s="64">
        <v>3</v>
      </c>
      <c r="E340" s="42">
        <v>18.3185</v>
      </c>
      <c r="F340" s="64" t="str">
        <f>IF(AND(RTO__39[[#This Row],[Month]]&gt;5,RTO__39[[#This Row],[Month]]&lt;10,RTO__39[[#This Row],[Day of Week]]&lt;=5,RTO__39[[#This Row],[Hour]]&gt;=15,RTO__39[[#This Row],[Hour]]&lt;=18),"ON","OFF")</f>
        <v>OFF</v>
      </c>
      <c r="G340"/>
      <c r="H340"/>
      <c r="I340"/>
    </row>
    <row r="341" spans="1:9" x14ac:dyDescent="0.25">
      <c r="A341" s="34">
        <v>45606</v>
      </c>
      <c r="B341" s="64">
        <v>11</v>
      </c>
      <c r="C341" s="64">
        <v>7</v>
      </c>
      <c r="D341" s="64">
        <v>4</v>
      </c>
      <c r="E341" s="42">
        <v>18.471</v>
      </c>
      <c r="F341" s="64" t="str">
        <f>IF(AND(RTO__39[[#This Row],[Month]]&gt;5,RTO__39[[#This Row],[Month]]&lt;10,RTO__39[[#This Row],[Day of Week]]&lt;=5,RTO__39[[#This Row],[Hour]]&gt;=15,RTO__39[[#This Row],[Hour]]&lt;=18),"ON","OFF")</f>
        <v>OFF</v>
      </c>
      <c r="G341"/>
      <c r="H341"/>
      <c r="I341"/>
    </row>
    <row r="342" spans="1:9" x14ac:dyDescent="0.25">
      <c r="A342" s="34">
        <v>45606</v>
      </c>
      <c r="B342" s="64">
        <v>11</v>
      </c>
      <c r="C342" s="64">
        <v>7</v>
      </c>
      <c r="D342" s="64">
        <v>5</v>
      </c>
      <c r="E342" s="42">
        <v>23.424099999999999</v>
      </c>
      <c r="F342" s="64" t="str">
        <f>IF(AND(RTO__39[[#This Row],[Month]]&gt;5,RTO__39[[#This Row],[Month]]&lt;10,RTO__39[[#This Row],[Day of Week]]&lt;=5,RTO__39[[#This Row],[Hour]]&gt;=15,RTO__39[[#This Row],[Hour]]&lt;=18),"ON","OFF")</f>
        <v>OFF</v>
      </c>
      <c r="G342"/>
      <c r="H342"/>
      <c r="I342"/>
    </row>
    <row r="343" spans="1:9" x14ac:dyDescent="0.25">
      <c r="A343" s="34">
        <v>45606</v>
      </c>
      <c r="B343" s="64">
        <v>11</v>
      </c>
      <c r="C343" s="64">
        <v>7</v>
      </c>
      <c r="D343" s="64">
        <v>6</v>
      </c>
      <c r="E343" s="42">
        <v>32.413499999999999</v>
      </c>
      <c r="F343" s="64" t="str">
        <f>IF(AND(RTO__39[[#This Row],[Month]]&gt;5,RTO__39[[#This Row],[Month]]&lt;10,RTO__39[[#This Row],[Day of Week]]&lt;=5,RTO__39[[#This Row],[Hour]]&gt;=15,RTO__39[[#This Row],[Hour]]&lt;=18),"ON","OFF")</f>
        <v>OFF</v>
      </c>
      <c r="G343"/>
      <c r="H343"/>
      <c r="I343"/>
    </row>
    <row r="344" spans="1:9" x14ac:dyDescent="0.25">
      <c r="A344" s="34">
        <v>45606</v>
      </c>
      <c r="B344" s="64">
        <v>11</v>
      </c>
      <c r="C344" s="64">
        <v>7</v>
      </c>
      <c r="D344" s="64">
        <v>7</v>
      </c>
      <c r="E344" s="42">
        <v>25.9268</v>
      </c>
      <c r="F344" s="64" t="str">
        <f>IF(AND(RTO__39[[#This Row],[Month]]&gt;5,RTO__39[[#This Row],[Month]]&lt;10,RTO__39[[#This Row],[Day of Week]]&lt;=5,RTO__39[[#This Row],[Hour]]&gt;=15,RTO__39[[#This Row],[Hour]]&lt;=18),"ON","OFF")</f>
        <v>OFF</v>
      </c>
      <c r="G344"/>
      <c r="H344"/>
      <c r="I344"/>
    </row>
    <row r="345" spans="1:9" x14ac:dyDescent="0.25">
      <c r="A345" s="34">
        <v>45606</v>
      </c>
      <c r="B345" s="64">
        <v>11</v>
      </c>
      <c r="C345" s="64">
        <v>7</v>
      </c>
      <c r="D345" s="64">
        <v>8</v>
      </c>
      <c r="E345" s="42">
        <v>2.5981000000000001</v>
      </c>
      <c r="F345" s="64" t="str">
        <f>IF(AND(RTO__39[[#This Row],[Month]]&gt;5,RTO__39[[#This Row],[Month]]&lt;10,RTO__39[[#This Row],[Day of Week]]&lt;=5,RTO__39[[#This Row],[Hour]]&gt;=15,RTO__39[[#This Row],[Hour]]&lt;=18),"ON","OFF")</f>
        <v>OFF</v>
      </c>
      <c r="G345"/>
      <c r="H345"/>
      <c r="I345"/>
    </row>
    <row r="346" spans="1:9" x14ac:dyDescent="0.25">
      <c r="A346" s="34">
        <v>45606</v>
      </c>
      <c r="B346" s="64">
        <v>11</v>
      </c>
      <c r="C346" s="64">
        <v>7</v>
      </c>
      <c r="D346" s="64">
        <v>9</v>
      </c>
      <c r="E346" s="42">
        <v>0.92959999999999998</v>
      </c>
      <c r="F346" s="64" t="str">
        <f>IF(AND(RTO__39[[#This Row],[Month]]&gt;5,RTO__39[[#This Row],[Month]]&lt;10,RTO__39[[#This Row],[Day of Week]]&lt;=5,RTO__39[[#This Row],[Hour]]&gt;=15,RTO__39[[#This Row],[Hour]]&lt;=18),"ON","OFF")</f>
        <v>OFF</v>
      </c>
      <c r="G346"/>
      <c r="H346"/>
      <c r="I346"/>
    </row>
    <row r="347" spans="1:9" x14ac:dyDescent="0.25">
      <c r="A347" s="34">
        <v>45606</v>
      </c>
      <c r="B347" s="64">
        <v>11</v>
      </c>
      <c r="C347" s="64">
        <v>7</v>
      </c>
      <c r="D347" s="64">
        <v>10</v>
      </c>
      <c r="E347" s="42">
        <v>-0.45779999999999998</v>
      </c>
      <c r="F347" s="64" t="str">
        <f>IF(AND(RTO__39[[#This Row],[Month]]&gt;5,RTO__39[[#This Row],[Month]]&lt;10,RTO__39[[#This Row],[Day of Week]]&lt;=5,RTO__39[[#This Row],[Hour]]&gt;=15,RTO__39[[#This Row],[Hour]]&lt;=18),"ON","OFF")</f>
        <v>OFF</v>
      </c>
      <c r="G347"/>
      <c r="H347"/>
      <c r="I347"/>
    </row>
    <row r="348" spans="1:9" x14ac:dyDescent="0.25">
      <c r="A348" s="34">
        <v>45606</v>
      </c>
      <c r="B348" s="64">
        <v>11</v>
      </c>
      <c r="C348" s="64">
        <v>7</v>
      </c>
      <c r="D348" s="64">
        <v>11</v>
      </c>
      <c r="E348" s="42">
        <v>-1.5463</v>
      </c>
      <c r="F348" s="64" t="str">
        <f>IF(AND(RTO__39[[#This Row],[Month]]&gt;5,RTO__39[[#This Row],[Month]]&lt;10,RTO__39[[#This Row],[Day of Week]]&lt;=5,RTO__39[[#This Row],[Hour]]&gt;=15,RTO__39[[#This Row],[Hour]]&lt;=18),"ON","OFF")</f>
        <v>OFF</v>
      </c>
      <c r="G348"/>
      <c r="H348"/>
      <c r="I348"/>
    </row>
    <row r="349" spans="1:9" x14ac:dyDescent="0.25">
      <c r="A349" s="34">
        <v>45606</v>
      </c>
      <c r="B349" s="64">
        <v>11</v>
      </c>
      <c r="C349" s="64">
        <v>7</v>
      </c>
      <c r="D349" s="64">
        <v>12</v>
      </c>
      <c r="E349" s="42">
        <v>-1.2490000000000001</v>
      </c>
      <c r="F349" s="64" t="str">
        <f>IF(AND(RTO__39[[#This Row],[Month]]&gt;5,RTO__39[[#This Row],[Month]]&lt;10,RTO__39[[#This Row],[Day of Week]]&lt;=5,RTO__39[[#This Row],[Hour]]&gt;=15,RTO__39[[#This Row],[Hour]]&lt;=18),"ON","OFF")</f>
        <v>OFF</v>
      </c>
      <c r="G349"/>
      <c r="H349"/>
      <c r="I349"/>
    </row>
    <row r="350" spans="1:9" x14ac:dyDescent="0.25">
      <c r="A350" s="34">
        <v>45606</v>
      </c>
      <c r="B350" s="64">
        <v>11</v>
      </c>
      <c r="C350" s="64">
        <v>7</v>
      </c>
      <c r="D350" s="64">
        <v>13</v>
      </c>
      <c r="E350" s="42">
        <v>-1.4993000000000001</v>
      </c>
      <c r="F350" s="64" t="str">
        <f>IF(AND(RTO__39[[#This Row],[Month]]&gt;5,RTO__39[[#This Row],[Month]]&lt;10,RTO__39[[#This Row],[Day of Week]]&lt;=5,RTO__39[[#This Row],[Hour]]&gt;=15,RTO__39[[#This Row],[Hour]]&lt;=18),"ON","OFF")</f>
        <v>OFF</v>
      </c>
      <c r="G350"/>
      <c r="H350"/>
      <c r="I350"/>
    </row>
    <row r="351" spans="1:9" x14ac:dyDescent="0.25">
      <c r="A351" s="34">
        <v>45606</v>
      </c>
      <c r="B351" s="64">
        <v>11</v>
      </c>
      <c r="C351" s="64">
        <v>7</v>
      </c>
      <c r="D351" s="64">
        <v>14</v>
      </c>
      <c r="E351" s="42">
        <v>-1.5427999999999999</v>
      </c>
      <c r="F351" s="64" t="str">
        <f>IF(AND(RTO__39[[#This Row],[Month]]&gt;5,RTO__39[[#This Row],[Month]]&lt;10,RTO__39[[#This Row],[Day of Week]]&lt;=5,RTO__39[[#This Row],[Hour]]&gt;=15,RTO__39[[#This Row],[Hour]]&lt;=18),"ON","OFF")</f>
        <v>OFF</v>
      </c>
      <c r="G351"/>
      <c r="H351"/>
      <c r="I351"/>
    </row>
    <row r="352" spans="1:9" x14ac:dyDescent="0.25">
      <c r="A352" s="34">
        <v>45606</v>
      </c>
      <c r="B352" s="64">
        <v>11</v>
      </c>
      <c r="C352" s="64">
        <v>7</v>
      </c>
      <c r="D352" s="64">
        <v>15</v>
      </c>
      <c r="E352" s="42">
        <v>-0.62309999999999999</v>
      </c>
      <c r="F352" s="64" t="str">
        <f>IF(AND(RTO__39[[#This Row],[Month]]&gt;5,RTO__39[[#This Row],[Month]]&lt;10,RTO__39[[#This Row],[Day of Week]]&lt;=5,RTO__39[[#This Row],[Hour]]&gt;=15,RTO__39[[#This Row],[Hour]]&lt;=18),"ON","OFF")</f>
        <v>OFF</v>
      </c>
      <c r="G352"/>
      <c r="H352"/>
      <c r="I352"/>
    </row>
    <row r="353" spans="1:9" x14ac:dyDescent="0.25">
      <c r="A353" s="34">
        <v>45606</v>
      </c>
      <c r="B353" s="64">
        <v>11</v>
      </c>
      <c r="C353" s="64">
        <v>7</v>
      </c>
      <c r="D353" s="64">
        <v>16</v>
      </c>
      <c r="E353" s="42">
        <v>9.5831</v>
      </c>
      <c r="F353" s="64" t="str">
        <f>IF(AND(RTO__39[[#This Row],[Month]]&gt;5,RTO__39[[#This Row],[Month]]&lt;10,RTO__39[[#This Row],[Day of Week]]&lt;=5,RTO__39[[#This Row],[Hour]]&gt;=15,RTO__39[[#This Row],[Hour]]&lt;=18),"ON","OFF")</f>
        <v>OFF</v>
      </c>
      <c r="G353"/>
      <c r="H353"/>
      <c r="I353"/>
    </row>
    <row r="354" spans="1:9" x14ac:dyDescent="0.25">
      <c r="A354" s="34">
        <v>45606</v>
      </c>
      <c r="B354" s="64">
        <v>11</v>
      </c>
      <c r="C354" s="64">
        <v>7</v>
      </c>
      <c r="D354" s="64">
        <v>17</v>
      </c>
      <c r="E354" s="42">
        <v>37.744599999999998</v>
      </c>
      <c r="F354" s="64" t="str">
        <f>IF(AND(RTO__39[[#This Row],[Month]]&gt;5,RTO__39[[#This Row],[Month]]&lt;10,RTO__39[[#This Row],[Day of Week]]&lt;=5,RTO__39[[#This Row],[Hour]]&gt;=15,RTO__39[[#This Row],[Hour]]&lt;=18),"ON","OFF")</f>
        <v>OFF</v>
      </c>
      <c r="G354"/>
      <c r="H354"/>
      <c r="I354"/>
    </row>
    <row r="355" spans="1:9" x14ac:dyDescent="0.25">
      <c r="A355" s="34">
        <v>45606</v>
      </c>
      <c r="B355" s="64">
        <v>11</v>
      </c>
      <c r="C355" s="64">
        <v>7</v>
      </c>
      <c r="D355" s="64">
        <v>18</v>
      </c>
      <c r="E355" s="42">
        <v>31.618200000000002</v>
      </c>
      <c r="F355" s="64" t="str">
        <f>IF(AND(RTO__39[[#This Row],[Month]]&gt;5,RTO__39[[#This Row],[Month]]&lt;10,RTO__39[[#This Row],[Day of Week]]&lt;=5,RTO__39[[#This Row],[Hour]]&gt;=15,RTO__39[[#This Row],[Hour]]&lt;=18),"ON","OFF")</f>
        <v>OFF</v>
      </c>
      <c r="G355"/>
      <c r="H355"/>
      <c r="I355"/>
    </row>
    <row r="356" spans="1:9" x14ac:dyDescent="0.25">
      <c r="A356" s="34">
        <v>45606</v>
      </c>
      <c r="B356" s="64">
        <v>11</v>
      </c>
      <c r="C356" s="64">
        <v>7</v>
      </c>
      <c r="D356" s="64">
        <v>19</v>
      </c>
      <c r="E356" s="42">
        <v>28.685600000000001</v>
      </c>
      <c r="F356" s="64" t="str">
        <f>IF(AND(RTO__39[[#This Row],[Month]]&gt;5,RTO__39[[#This Row],[Month]]&lt;10,RTO__39[[#This Row],[Day of Week]]&lt;=5,RTO__39[[#This Row],[Hour]]&gt;=15,RTO__39[[#This Row],[Hour]]&lt;=18),"ON","OFF")</f>
        <v>OFF</v>
      </c>
      <c r="G356"/>
      <c r="H356"/>
      <c r="I356"/>
    </row>
    <row r="357" spans="1:9" x14ac:dyDescent="0.25">
      <c r="A357" s="34">
        <v>45606</v>
      </c>
      <c r="B357" s="64">
        <v>11</v>
      </c>
      <c r="C357" s="64">
        <v>7</v>
      </c>
      <c r="D357" s="64">
        <v>20</v>
      </c>
      <c r="E357" s="42">
        <v>33.972000000000001</v>
      </c>
      <c r="F357" s="64" t="str">
        <f>IF(AND(RTO__39[[#This Row],[Month]]&gt;5,RTO__39[[#This Row],[Month]]&lt;10,RTO__39[[#This Row],[Day of Week]]&lt;=5,RTO__39[[#This Row],[Hour]]&gt;=15,RTO__39[[#This Row],[Hour]]&lt;=18),"ON","OFF")</f>
        <v>OFF</v>
      </c>
      <c r="G357"/>
      <c r="H357"/>
      <c r="I357"/>
    </row>
    <row r="358" spans="1:9" x14ac:dyDescent="0.25">
      <c r="A358" s="34">
        <v>45606</v>
      </c>
      <c r="B358" s="64">
        <v>11</v>
      </c>
      <c r="C358" s="64">
        <v>7</v>
      </c>
      <c r="D358" s="64">
        <v>21</v>
      </c>
      <c r="E358" s="42">
        <v>32.2331</v>
      </c>
      <c r="F358" s="64" t="str">
        <f>IF(AND(RTO__39[[#This Row],[Month]]&gt;5,RTO__39[[#This Row],[Month]]&lt;10,RTO__39[[#This Row],[Day of Week]]&lt;=5,RTO__39[[#This Row],[Hour]]&gt;=15,RTO__39[[#This Row],[Hour]]&lt;=18),"ON","OFF")</f>
        <v>OFF</v>
      </c>
      <c r="G358"/>
      <c r="H358"/>
      <c r="I358"/>
    </row>
    <row r="359" spans="1:9" x14ac:dyDescent="0.25">
      <c r="A359" s="34">
        <v>45606</v>
      </c>
      <c r="B359" s="64">
        <v>11</v>
      </c>
      <c r="C359" s="64">
        <v>7</v>
      </c>
      <c r="D359" s="64">
        <v>22</v>
      </c>
      <c r="E359" s="42">
        <v>28.110299999999999</v>
      </c>
      <c r="F359" s="64" t="str">
        <f>IF(AND(RTO__39[[#This Row],[Month]]&gt;5,RTO__39[[#This Row],[Month]]&lt;10,RTO__39[[#This Row],[Day of Week]]&lt;=5,RTO__39[[#This Row],[Hour]]&gt;=15,RTO__39[[#This Row],[Hour]]&lt;=18),"ON","OFF")</f>
        <v>OFF</v>
      </c>
      <c r="G359"/>
      <c r="H359"/>
      <c r="I359"/>
    </row>
    <row r="360" spans="1:9" x14ac:dyDescent="0.25">
      <c r="A360" s="34">
        <v>45606</v>
      </c>
      <c r="B360" s="64">
        <v>11</v>
      </c>
      <c r="C360" s="64">
        <v>7</v>
      </c>
      <c r="D360" s="64">
        <v>23</v>
      </c>
      <c r="E360" s="42">
        <v>32.6965</v>
      </c>
      <c r="F360" s="64" t="str">
        <f>IF(AND(RTO__39[[#This Row],[Month]]&gt;5,RTO__39[[#This Row],[Month]]&lt;10,RTO__39[[#This Row],[Day of Week]]&lt;=5,RTO__39[[#This Row],[Hour]]&gt;=15,RTO__39[[#This Row],[Hour]]&lt;=18),"ON","OFF")</f>
        <v>OFF</v>
      </c>
      <c r="G360"/>
      <c r="H360"/>
      <c r="I360"/>
    </row>
    <row r="361" spans="1:9" x14ac:dyDescent="0.25">
      <c r="A361" s="34">
        <v>45606</v>
      </c>
      <c r="B361" s="64">
        <v>11</v>
      </c>
      <c r="C361" s="64">
        <v>7</v>
      </c>
      <c r="D361" s="64">
        <v>24</v>
      </c>
      <c r="E361" s="42">
        <v>31.9206</v>
      </c>
      <c r="F361" s="64" t="str">
        <f>IF(AND(RTO__39[[#This Row],[Month]]&gt;5,RTO__39[[#This Row],[Month]]&lt;10,RTO__39[[#This Row],[Day of Week]]&lt;=5,RTO__39[[#This Row],[Hour]]&gt;=15,RTO__39[[#This Row],[Hour]]&lt;=18),"ON","OFF")</f>
        <v>OFF</v>
      </c>
      <c r="G361"/>
      <c r="H361"/>
      <c r="I361"/>
    </row>
    <row r="362" spans="1:9" x14ac:dyDescent="0.25">
      <c r="A362" s="34">
        <v>45607</v>
      </c>
      <c r="B362" s="64">
        <v>11</v>
      </c>
      <c r="C362" s="64">
        <v>1</v>
      </c>
      <c r="D362" s="64">
        <v>1</v>
      </c>
      <c r="E362" s="42">
        <v>34.769199999999998</v>
      </c>
      <c r="F362" s="64" t="str">
        <f>IF(AND(RTO__39[[#This Row],[Month]]&gt;5,RTO__39[[#This Row],[Month]]&lt;10,RTO__39[[#This Row],[Day of Week]]&lt;=5,RTO__39[[#This Row],[Hour]]&gt;=15,RTO__39[[#This Row],[Hour]]&lt;=18),"ON","OFF")</f>
        <v>OFF</v>
      </c>
      <c r="G362"/>
      <c r="H362"/>
      <c r="I362"/>
    </row>
    <row r="363" spans="1:9" x14ac:dyDescent="0.25">
      <c r="A363" s="34">
        <v>45607</v>
      </c>
      <c r="B363" s="64">
        <v>11</v>
      </c>
      <c r="C363" s="64">
        <v>1</v>
      </c>
      <c r="D363" s="64">
        <v>2</v>
      </c>
      <c r="E363" s="42">
        <v>28.181100000000001</v>
      </c>
      <c r="F363" s="64" t="str">
        <f>IF(AND(RTO__39[[#This Row],[Month]]&gt;5,RTO__39[[#This Row],[Month]]&lt;10,RTO__39[[#This Row],[Day of Week]]&lt;=5,RTO__39[[#This Row],[Hour]]&gt;=15,RTO__39[[#This Row],[Hour]]&lt;=18),"ON","OFF")</f>
        <v>OFF</v>
      </c>
      <c r="G363"/>
      <c r="H363"/>
      <c r="I363"/>
    </row>
    <row r="364" spans="1:9" x14ac:dyDescent="0.25">
      <c r="A364" s="34">
        <v>45607</v>
      </c>
      <c r="B364" s="64">
        <v>11</v>
      </c>
      <c r="C364" s="64">
        <v>1</v>
      </c>
      <c r="D364" s="64">
        <v>3</v>
      </c>
      <c r="E364" s="42">
        <v>30.402000000000001</v>
      </c>
      <c r="F364" s="64" t="str">
        <f>IF(AND(RTO__39[[#This Row],[Month]]&gt;5,RTO__39[[#This Row],[Month]]&lt;10,RTO__39[[#This Row],[Day of Week]]&lt;=5,RTO__39[[#This Row],[Hour]]&gt;=15,RTO__39[[#This Row],[Hour]]&lt;=18),"ON","OFF")</f>
        <v>OFF</v>
      </c>
      <c r="G364"/>
      <c r="H364"/>
      <c r="I364"/>
    </row>
    <row r="365" spans="1:9" x14ac:dyDescent="0.25">
      <c r="A365" s="34">
        <v>45607</v>
      </c>
      <c r="B365" s="64">
        <v>11</v>
      </c>
      <c r="C365" s="64">
        <v>1</v>
      </c>
      <c r="D365" s="64">
        <v>4</v>
      </c>
      <c r="E365" s="42">
        <v>33.7714</v>
      </c>
      <c r="F365" s="64" t="str">
        <f>IF(AND(RTO__39[[#This Row],[Month]]&gt;5,RTO__39[[#This Row],[Month]]&lt;10,RTO__39[[#This Row],[Day of Week]]&lt;=5,RTO__39[[#This Row],[Hour]]&gt;=15,RTO__39[[#This Row],[Hour]]&lt;=18),"ON","OFF")</f>
        <v>OFF</v>
      </c>
      <c r="G365"/>
      <c r="H365"/>
      <c r="I365"/>
    </row>
    <row r="366" spans="1:9" x14ac:dyDescent="0.25">
      <c r="A366" s="34">
        <v>45607</v>
      </c>
      <c r="B366" s="64">
        <v>11</v>
      </c>
      <c r="C366" s="64">
        <v>1</v>
      </c>
      <c r="D366" s="64">
        <v>5</v>
      </c>
      <c r="E366" s="42">
        <v>39.221299999999999</v>
      </c>
      <c r="F366" s="64" t="str">
        <f>IF(AND(RTO__39[[#This Row],[Month]]&gt;5,RTO__39[[#This Row],[Month]]&lt;10,RTO__39[[#This Row],[Day of Week]]&lt;=5,RTO__39[[#This Row],[Hour]]&gt;=15,RTO__39[[#This Row],[Hour]]&lt;=18),"ON","OFF")</f>
        <v>OFF</v>
      </c>
      <c r="G366"/>
      <c r="H366"/>
      <c r="I366"/>
    </row>
    <row r="367" spans="1:9" x14ac:dyDescent="0.25">
      <c r="A367" s="34">
        <v>45607</v>
      </c>
      <c r="B367" s="64">
        <v>11</v>
      </c>
      <c r="C367" s="64">
        <v>1</v>
      </c>
      <c r="D367" s="64">
        <v>6</v>
      </c>
      <c r="E367" s="42">
        <v>39.076599999999999</v>
      </c>
      <c r="F367" s="64" t="str">
        <f>IF(AND(RTO__39[[#This Row],[Month]]&gt;5,RTO__39[[#This Row],[Month]]&lt;10,RTO__39[[#This Row],[Day of Week]]&lt;=5,RTO__39[[#This Row],[Hour]]&gt;=15,RTO__39[[#This Row],[Hour]]&lt;=18),"ON","OFF")</f>
        <v>OFF</v>
      </c>
      <c r="G367"/>
      <c r="H367"/>
      <c r="I367"/>
    </row>
    <row r="368" spans="1:9" x14ac:dyDescent="0.25">
      <c r="A368" s="34">
        <v>45607</v>
      </c>
      <c r="B368" s="64">
        <v>11</v>
      </c>
      <c r="C368" s="64">
        <v>1</v>
      </c>
      <c r="D368" s="64">
        <v>7</v>
      </c>
      <c r="E368" s="42">
        <v>35.935499999999998</v>
      </c>
      <c r="F368" s="64" t="str">
        <f>IF(AND(RTO__39[[#This Row],[Month]]&gt;5,RTO__39[[#This Row],[Month]]&lt;10,RTO__39[[#This Row],[Day of Week]]&lt;=5,RTO__39[[#This Row],[Hour]]&gt;=15,RTO__39[[#This Row],[Hour]]&lt;=18),"ON","OFF")</f>
        <v>OFF</v>
      </c>
      <c r="G368"/>
      <c r="H368"/>
      <c r="I368"/>
    </row>
    <row r="369" spans="1:9" x14ac:dyDescent="0.25">
      <c r="A369" s="34">
        <v>45607</v>
      </c>
      <c r="B369" s="64">
        <v>11</v>
      </c>
      <c r="C369" s="64">
        <v>1</v>
      </c>
      <c r="D369" s="64">
        <v>8</v>
      </c>
      <c r="E369" s="42">
        <v>14.392099999999999</v>
      </c>
      <c r="F369" s="64" t="str">
        <f>IF(AND(RTO__39[[#This Row],[Month]]&gt;5,RTO__39[[#This Row],[Month]]&lt;10,RTO__39[[#This Row],[Day of Week]]&lt;=5,RTO__39[[#This Row],[Hour]]&gt;=15,RTO__39[[#This Row],[Hour]]&lt;=18),"ON","OFF")</f>
        <v>OFF</v>
      </c>
      <c r="G369"/>
      <c r="H369"/>
      <c r="I369"/>
    </row>
    <row r="370" spans="1:9" x14ac:dyDescent="0.25">
      <c r="A370" s="34">
        <v>45607</v>
      </c>
      <c r="B370" s="64">
        <v>11</v>
      </c>
      <c r="C370" s="64">
        <v>1</v>
      </c>
      <c r="D370" s="64">
        <v>9</v>
      </c>
      <c r="E370" s="42">
        <v>8.5696999999999992</v>
      </c>
      <c r="F370" s="64" t="str">
        <f>IF(AND(RTO__39[[#This Row],[Month]]&gt;5,RTO__39[[#This Row],[Month]]&lt;10,RTO__39[[#This Row],[Day of Week]]&lt;=5,RTO__39[[#This Row],[Hour]]&gt;=15,RTO__39[[#This Row],[Hour]]&lt;=18),"ON","OFF")</f>
        <v>OFF</v>
      </c>
      <c r="G370"/>
      <c r="H370"/>
      <c r="I370"/>
    </row>
    <row r="371" spans="1:9" x14ac:dyDescent="0.25">
      <c r="A371" s="34">
        <v>45607</v>
      </c>
      <c r="B371" s="64">
        <v>11</v>
      </c>
      <c r="C371" s="64">
        <v>1</v>
      </c>
      <c r="D371" s="64">
        <v>10</v>
      </c>
      <c r="E371" s="42">
        <v>9.5062999999999995</v>
      </c>
      <c r="F371" s="64" t="str">
        <f>IF(AND(RTO__39[[#This Row],[Month]]&gt;5,RTO__39[[#This Row],[Month]]&lt;10,RTO__39[[#This Row],[Day of Week]]&lt;=5,RTO__39[[#This Row],[Hour]]&gt;=15,RTO__39[[#This Row],[Hour]]&lt;=18),"ON","OFF")</f>
        <v>OFF</v>
      </c>
      <c r="G371"/>
      <c r="H371"/>
      <c r="I371"/>
    </row>
    <row r="372" spans="1:9" x14ac:dyDescent="0.25">
      <c r="A372" s="34">
        <v>45607</v>
      </c>
      <c r="B372" s="64">
        <v>11</v>
      </c>
      <c r="C372" s="64">
        <v>1</v>
      </c>
      <c r="D372" s="64">
        <v>11</v>
      </c>
      <c r="E372" s="42">
        <v>9.5898000000000003</v>
      </c>
      <c r="F372" s="64" t="str">
        <f>IF(AND(RTO__39[[#This Row],[Month]]&gt;5,RTO__39[[#This Row],[Month]]&lt;10,RTO__39[[#This Row],[Day of Week]]&lt;=5,RTO__39[[#This Row],[Hour]]&gt;=15,RTO__39[[#This Row],[Hour]]&lt;=18),"ON","OFF")</f>
        <v>OFF</v>
      </c>
      <c r="G372"/>
      <c r="H372"/>
      <c r="I372"/>
    </row>
    <row r="373" spans="1:9" x14ac:dyDescent="0.25">
      <c r="A373" s="34">
        <v>45607</v>
      </c>
      <c r="B373" s="64">
        <v>11</v>
      </c>
      <c r="C373" s="64">
        <v>1</v>
      </c>
      <c r="D373" s="64">
        <v>12</v>
      </c>
      <c r="E373" s="42">
        <v>9.3947000000000003</v>
      </c>
      <c r="F373" s="64" t="str">
        <f>IF(AND(RTO__39[[#This Row],[Month]]&gt;5,RTO__39[[#This Row],[Month]]&lt;10,RTO__39[[#This Row],[Day of Week]]&lt;=5,RTO__39[[#This Row],[Hour]]&gt;=15,RTO__39[[#This Row],[Hour]]&lt;=18),"ON","OFF")</f>
        <v>OFF</v>
      </c>
      <c r="G373"/>
      <c r="H373"/>
      <c r="I373"/>
    </row>
    <row r="374" spans="1:9" x14ac:dyDescent="0.25">
      <c r="A374" s="34">
        <v>45607</v>
      </c>
      <c r="B374" s="64">
        <v>11</v>
      </c>
      <c r="C374" s="64">
        <v>1</v>
      </c>
      <c r="D374" s="64">
        <v>13</v>
      </c>
      <c r="E374" s="42">
        <v>8.5105000000000004</v>
      </c>
      <c r="F374" s="64" t="str">
        <f>IF(AND(RTO__39[[#This Row],[Month]]&gt;5,RTO__39[[#This Row],[Month]]&lt;10,RTO__39[[#This Row],[Day of Week]]&lt;=5,RTO__39[[#This Row],[Hour]]&gt;=15,RTO__39[[#This Row],[Hour]]&lt;=18),"ON","OFF")</f>
        <v>OFF</v>
      </c>
      <c r="G374"/>
      <c r="H374"/>
      <c r="I374"/>
    </row>
    <row r="375" spans="1:9" x14ac:dyDescent="0.25">
      <c r="A375" s="34">
        <v>45607</v>
      </c>
      <c r="B375" s="64">
        <v>11</v>
      </c>
      <c r="C375" s="64">
        <v>1</v>
      </c>
      <c r="D375" s="64">
        <v>14</v>
      </c>
      <c r="E375" s="42">
        <v>8.2652000000000001</v>
      </c>
      <c r="F375" s="64" t="str">
        <f>IF(AND(RTO__39[[#This Row],[Month]]&gt;5,RTO__39[[#This Row],[Month]]&lt;10,RTO__39[[#This Row],[Day of Week]]&lt;=5,RTO__39[[#This Row],[Hour]]&gt;=15,RTO__39[[#This Row],[Hour]]&lt;=18),"ON","OFF")</f>
        <v>OFF</v>
      </c>
      <c r="G375"/>
      <c r="H375"/>
      <c r="I375"/>
    </row>
    <row r="376" spans="1:9" x14ac:dyDescent="0.25">
      <c r="A376" s="34">
        <v>45607</v>
      </c>
      <c r="B376" s="64">
        <v>11</v>
      </c>
      <c r="C376" s="64">
        <v>1</v>
      </c>
      <c r="D376" s="64">
        <v>15</v>
      </c>
      <c r="E376" s="42">
        <v>7.6093999999999999</v>
      </c>
      <c r="F376" s="64" t="str">
        <f>IF(AND(RTO__39[[#This Row],[Month]]&gt;5,RTO__39[[#This Row],[Month]]&lt;10,RTO__39[[#This Row],[Day of Week]]&lt;=5,RTO__39[[#This Row],[Hour]]&gt;=15,RTO__39[[#This Row],[Hour]]&lt;=18),"ON","OFF")</f>
        <v>OFF</v>
      </c>
      <c r="G376"/>
      <c r="H376"/>
      <c r="I376"/>
    </row>
    <row r="377" spans="1:9" x14ac:dyDescent="0.25">
      <c r="A377" s="34">
        <v>45607</v>
      </c>
      <c r="B377" s="64">
        <v>11</v>
      </c>
      <c r="C377" s="64">
        <v>1</v>
      </c>
      <c r="D377" s="64">
        <v>16</v>
      </c>
      <c r="E377" s="42">
        <v>21.8796</v>
      </c>
      <c r="F377" s="64" t="str">
        <f>IF(AND(RTO__39[[#This Row],[Month]]&gt;5,RTO__39[[#This Row],[Month]]&lt;10,RTO__39[[#This Row],[Day of Week]]&lt;=5,RTO__39[[#This Row],[Hour]]&gt;=15,RTO__39[[#This Row],[Hour]]&lt;=18),"ON","OFF")</f>
        <v>OFF</v>
      </c>
      <c r="G377"/>
      <c r="H377"/>
      <c r="I377"/>
    </row>
    <row r="378" spans="1:9" x14ac:dyDescent="0.25">
      <c r="A378" s="34">
        <v>45607</v>
      </c>
      <c r="B378" s="64">
        <v>11</v>
      </c>
      <c r="C378" s="64">
        <v>1</v>
      </c>
      <c r="D378" s="64">
        <v>17</v>
      </c>
      <c r="E378" s="42">
        <v>33.009300000000003</v>
      </c>
      <c r="F378" s="64" t="str">
        <f>IF(AND(RTO__39[[#This Row],[Month]]&gt;5,RTO__39[[#This Row],[Month]]&lt;10,RTO__39[[#This Row],[Day of Week]]&lt;=5,RTO__39[[#This Row],[Hour]]&gt;=15,RTO__39[[#This Row],[Hour]]&lt;=18),"ON","OFF")</f>
        <v>OFF</v>
      </c>
      <c r="G378"/>
      <c r="H378"/>
      <c r="I378"/>
    </row>
    <row r="379" spans="1:9" x14ac:dyDescent="0.25">
      <c r="A379" s="34">
        <v>45607</v>
      </c>
      <c r="B379" s="64">
        <v>11</v>
      </c>
      <c r="C379" s="64">
        <v>1</v>
      </c>
      <c r="D379" s="64">
        <v>18</v>
      </c>
      <c r="E379" s="42">
        <v>35.932000000000002</v>
      </c>
      <c r="F379" s="64" t="str">
        <f>IF(AND(RTO__39[[#This Row],[Month]]&gt;5,RTO__39[[#This Row],[Month]]&lt;10,RTO__39[[#This Row],[Day of Week]]&lt;=5,RTO__39[[#This Row],[Hour]]&gt;=15,RTO__39[[#This Row],[Hour]]&lt;=18),"ON","OFF")</f>
        <v>OFF</v>
      </c>
      <c r="G379"/>
      <c r="H379"/>
      <c r="I379"/>
    </row>
    <row r="380" spans="1:9" x14ac:dyDescent="0.25">
      <c r="A380" s="34">
        <v>45607</v>
      </c>
      <c r="B380" s="64">
        <v>11</v>
      </c>
      <c r="C380" s="64">
        <v>1</v>
      </c>
      <c r="D380" s="64">
        <v>19</v>
      </c>
      <c r="E380" s="42">
        <v>31.017600000000002</v>
      </c>
      <c r="F380" s="64" t="str">
        <f>IF(AND(RTO__39[[#This Row],[Month]]&gt;5,RTO__39[[#This Row],[Month]]&lt;10,RTO__39[[#This Row],[Day of Week]]&lt;=5,RTO__39[[#This Row],[Hour]]&gt;=15,RTO__39[[#This Row],[Hour]]&lt;=18),"ON","OFF")</f>
        <v>OFF</v>
      </c>
      <c r="G380"/>
      <c r="H380"/>
      <c r="I380"/>
    </row>
    <row r="381" spans="1:9" x14ac:dyDescent="0.25">
      <c r="A381" s="34">
        <v>45607</v>
      </c>
      <c r="B381" s="64">
        <v>11</v>
      </c>
      <c r="C381" s="64">
        <v>1</v>
      </c>
      <c r="D381" s="64">
        <v>20</v>
      </c>
      <c r="E381" s="42">
        <v>28.508099999999999</v>
      </c>
      <c r="F381" s="64" t="str">
        <f>IF(AND(RTO__39[[#This Row],[Month]]&gt;5,RTO__39[[#This Row],[Month]]&lt;10,RTO__39[[#This Row],[Day of Week]]&lt;=5,RTO__39[[#This Row],[Hour]]&gt;=15,RTO__39[[#This Row],[Hour]]&lt;=18),"ON","OFF")</f>
        <v>OFF</v>
      </c>
      <c r="G381"/>
      <c r="H381"/>
      <c r="I381"/>
    </row>
    <row r="382" spans="1:9" x14ac:dyDescent="0.25">
      <c r="A382" s="34">
        <v>45607</v>
      </c>
      <c r="B382" s="64">
        <v>11</v>
      </c>
      <c r="C382" s="64">
        <v>1</v>
      </c>
      <c r="D382" s="64">
        <v>21</v>
      </c>
      <c r="E382" s="42">
        <v>25.848800000000001</v>
      </c>
      <c r="F382" s="64" t="str">
        <f>IF(AND(RTO__39[[#This Row],[Month]]&gt;5,RTO__39[[#This Row],[Month]]&lt;10,RTO__39[[#This Row],[Day of Week]]&lt;=5,RTO__39[[#This Row],[Hour]]&gt;=15,RTO__39[[#This Row],[Hour]]&lt;=18),"ON","OFF")</f>
        <v>OFF</v>
      </c>
      <c r="G382"/>
      <c r="H382"/>
      <c r="I382"/>
    </row>
    <row r="383" spans="1:9" x14ac:dyDescent="0.25">
      <c r="A383" s="34">
        <v>45607</v>
      </c>
      <c r="B383" s="64">
        <v>11</v>
      </c>
      <c r="C383" s="64">
        <v>1</v>
      </c>
      <c r="D383" s="64">
        <v>22</v>
      </c>
      <c r="E383" s="42">
        <v>22.1722</v>
      </c>
      <c r="F383" s="64" t="str">
        <f>IF(AND(RTO__39[[#This Row],[Month]]&gt;5,RTO__39[[#This Row],[Month]]&lt;10,RTO__39[[#This Row],[Day of Week]]&lt;=5,RTO__39[[#This Row],[Hour]]&gt;=15,RTO__39[[#This Row],[Hour]]&lt;=18),"ON","OFF")</f>
        <v>OFF</v>
      </c>
      <c r="G383"/>
      <c r="H383"/>
      <c r="I383"/>
    </row>
    <row r="384" spans="1:9" x14ac:dyDescent="0.25">
      <c r="A384" s="34">
        <v>45607</v>
      </c>
      <c r="B384" s="64">
        <v>11</v>
      </c>
      <c r="C384" s="64">
        <v>1</v>
      </c>
      <c r="D384" s="64">
        <v>23</v>
      </c>
      <c r="E384" s="42">
        <v>22.531600000000001</v>
      </c>
      <c r="F384" s="64" t="str">
        <f>IF(AND(RTO__39[[#This Row],[Month]]&gt;5,RTO__39[[#This Row],[Month]]&lt;10,RTO__39[[#This Row],[Day of Week]]&lt;=5,RTO__39[[#This Row],[Hour]]&gt;=15,RTO__39[[#This Row],[Hour]]&lt;=18),"ON","OFF")</f>
        <v>OFF</v>
      </c>
      <c r="G384"/>
      <c r="H384"/>
      <c r="I384"/>
    </row>
    <row r="385" spans="1:9" x14ac:dyDescent="0.25">
      <c r="A385" s="34">
        <v>45607</v>
      </c>
      <c r="B385" s="64">
        <v>11</v>
      </c>
      <c r="C385" s="64">
        <v>1</v>
      </c>
      <c r="D385" s="64">
        <v>24</v>
      </c>
      <c r="E385" s="42">
        <v>20.3733</v>
      </c>
      <c r="F385" s="64" t="str">
        <f>IF(AND(RTO__39[[#This Row],[Month]]&gt;5,RTO__39[[#This Row],[Month]]&lt;10,RTO__39[[#This Row],[Day of Week]]&lt;=5,RTO__39[[#This Row],[Hour]]&gt;=15,RTO__39[[#This Row],[Hour]]&lt;=18),"ON","OFF")</f>
        <v>OFF</v>
      </c>
      <c r="G385"/>
      <c r="H385"/>
      <c r="I385"/>
    </row>
    <row r="386" spans="1:9" x14ac:dyDescent="0.25">
      <c r="A386" s="34">
        <v>45608</v>
      </c>
      <c r="B386" s="64">
        <v>11</v>
      </c>
      <c r="C386" s="64">
        <v>2</v>
      </c>
      <c r="D386" s="64">
        <v>1</v>
      </c>
      <c r="E386" s="42">
        <v>939.54840000000002</v>
      </c>
      <c r="F386" s="64" t="str">
        <f>IF(AND(RTO__39[[#This Row],[Month]]&gt;5,RTO__39[[#This Row],[Month]]&lt;10,RTO__39[[#This Row],[Day of Week]]&lt;=5,RTO__39[[#This Row],[Hour]]&gt;=15,RTO__39[[#This Row],[Hour]]&lt;=18),"ON","OFF")</f>
        <v>OFF</v>
      </c>
      <c r="G386"/>
      <c r="H386"/>
      <c r="I386"/>
    </row>
    <row r="387" spans="1:9" x14ac:dyDescent="0.25">
      <c r="A387" s="34">
        <v>45608</v>
      </c>
      <c r="B387" s="64">
        <v>11</v>
      </c>
      <c r="C387" s="64">
        <v>2</v>
      </c>
      <c r="D387" s="64">
        <v>2</v>
      </c>
      <c r="E387" s="42">
        <v>22.875800000000002</v>
      </c>
      <c r="F387" s="64" t="str">
        <f>IF(AND(RTO__39[[#This Row],[Month]]&gt;5,RTO__39[[#This Row],[Month]]&lt;10,RTO__39[[#This Row],[Day of Week]]&lt;=5,RTO__39[[#This Row],[Hour]]&gt;=15,RTO__39[[#This Row],[Hour]]&lt;=18),"ON","OFF")</f>
        <v>OFF</v>
      </c>
      <c r="G387"/>
      <c r="H387"/>
      <c r="I387"/>
    </row>
    <row r="388" spans="1:9" x14ac:dyDescent="0.25">
      <c r="A388" s="34">
        <v>45608</v>
      </c>
      <c r="B388" s="64">
        <v>11</v>
      </c>
      <c r="C388" s="64">
        <v>2</v>
      </c>
      <c r="D388" s="64">
        <v>3</v>
      </c>
      <c r="E388" s="42">
        <v>22.932500000000001</v>
      </c>
      <c r="F388" s="64" t="str">
        <f>IF(AND(RTO__39[[#This Row],[Month]]&gt;5,RTO__39[[#This Row],[Month]]&lt;10,RTO__39[[#This Row],[Day of Week]]&lt;=5,RTO__39[[#This Row],[Hour]]&gt;=15,RTO__39[[#This Row],[Hour]]&lt;=18),"ON","OFF")</f>
        <v>OFF</v>
      </c>
      <c r="G388"/>
      <c r="H388"/>
      <c r="I388"/>
    </row>
    <row r="389" spans="1:9" x14ac:dyDescent="0.25">
      <c r="A389" s="34">
        <v>45608</v>
      </c>
      <c r="B389" s="64">
        <v>11</v>
      </c>
      <c r="C389" s="64">
        <v>2</v>
      </c>
      <c r="D389" s="64">
        <v>4</v>
      </c>
      <c r="E389" s="42">
        <v>23.231999999999999</v>
      </c>
      <c r="F389" s="64" t="str">
        <f>IF(AND(RTO__39[[#This Row],[Month]]&gt;5,RTO__39[[#This Row],[Month]]&lt;10,RTO__39[[#This Row],[Day of Week]]&lt;=5,RTO__39[[#This Row],[Hour]]&gt;=15,RTO__39[[#This Row],[Hour]]&lt;=18),"ON","OFF")</f>
        <v>OFF</v>
      </c>
      <c r="G389"/>
      <c r="H389"/>
      <c r="I389"/>
    </row>
    <row r="390" spans="1:9" x14ac:dyDescent="0.25">
      <c r="A390" s="34">
        <v>45608</v>
      </c>
      <c r="B390" s="64">
        <v>11</v>
      </c>
      <c r="C390" s="64">
        <v>2</v>
      </c>
      <c r="D390" s="64">
        <v>5</v>
      </c>
      <c r="E390" s="42">
        <v>22.450199999999999</v>
      </c>
      <c r="F390" s="64" t="str">
        <f>IF(AND(RTO__39[[#This Row],[Month]]&gt;5,RTO__39[[#This Row],[Month]]&lt;10,RTO__39[[#This Row],[Day of Week]]&lt;=5,RTO__39[[#This Row],[Hour]]&gt;=15,RTO__39[[#This Row],[Hour]]&lt;=18),"ON","OFF")</f>
        <v>OFF</v>
      </c>
      <c r="G390"/>
      <c r="H390"/>
      <c r="I390"/>
    </row>
    <row r="391" spans="1:9" x14ac:dyDescent="0.25">
      <c r="A391" s="34">
        <v>45608</v>
      </c>
      <c r="B391" s="64">
        <v>11</v>
      </c>
      <c r="C391" s="64">
        <v>2</v>
      </c>
      <c r="D391" s="64">
        <v>6</v>
      </c>
      <c r="E391" s="42">
        <v>28.750499999999999</v>
      </c>
      <c r="F391" s="64" t="str">
        <f>IF(AND(RTO__39[[#This Row],[Month]]&gt;5,RTO__39[[#This Row],[Month]]&lt;10,RTO__39[[#This Row],[Day of Week]]&lt;=5,RTO__39[[#This Row],[Hour]]&gt;=15,RTO__39[[#This Row],[Hour]]&lt;=18),"ON","OFF")</f>
        <v>OFF</v>
      </c>
      <c r="G391"/>
      <c r="H391"/>
      <c r="I391"/>
    </row>
    <row r="392" spans="1:9" x14ac:dyDescent="0.25">
      <c r="A392" s="34">
        <v>45608</v>
      </c>
      <c r="B392" s="64">
        <v>11</v>
      </c>
      <c r="C392" s="64">
        <v>2</v>
      </c>
      <c r="D392" s="64">
        <v>7</v>
      </c>
      <c r="E392" s="42">
        <v>32.129899999999999</v>
      </c>
      <c r="F392" s="64" t="str">
        <f>IF(AND(RTO__39[[#This Row],[Month]]&gt;5,RTO__39[[#This Row],[Month]]&lt;10,RTO__39[[#This Row],[Day of Week]]&lt;=5,RTO__39[[#This Row],[Hour]]&gt;=15,RTO__39[[#This Row],[Hour]]&lt;=18),"ON","OFF")</f>
        <v>OFF</v>
      </c>
      <c r="G392"/>
      <c r="H392"/>
      <c r="I392"/>
    </row>
    <row r="393" spans="1:9" x14ac:dyDescent="0.25">
      <c r="A393" s="34">
        <v>45608</v>
      </c>
      <c r="B393" s="64">
        <v>11</v>
      </c>
      <c r="C393" s="64">
        <v>2</v>
      </c>
      <c r="D393" s="64">
        <v>8</v>
      </c>
      <c r="E393" s="42">
        <v>13.89</v>
      </c>
      <c r="F393" s="64" t="str">
        <f>IF(AND(RTO__39[[#This Row],[Month]]&gt;5,RTO__39[[#This Row],[Month]]&lt;10,RTO__39[[#This Row],[Day of Week]]&lt;=5,RTO__39[[#This Row],[Hour]]&gt;=15,RTO__39[[#This Row],[Hour]]&lt;=18),"ON","OFF")</f>
        <v>OFF</v>
      </c>
      <c r="G393"/>
      <c r="H393"/>
      <c r="I393"/>
    </row>
    <row r="394" spans="1:9" x14ac:dyDescent="0.25">
      <c r="A394" s="34">
        <v>45608</v>
      </c>
      <c r="B394" s="64">
        <v>11</v>
      </c>
      <c r="C394" s="64">
        <v>2</v>
      </c>
      <c r="D394" s="64">
        <v>9</v>
      </c>
      <c r="E394" s="42">
        <v>2.8990999999999998</v>
      </c>
      <c r="F394" s="64" t="str">
        <f>IF(AND(RTO__39[[#This Row],[Month]]&gt;5,RTO__39[[#This Row],[Month]]&lt;10,RTO__39[[#This Row],[Day of Week]]&lt;=5,RTO__39[[#This Row],[Hour]]&gt;=15,RTO__39[[#This Row],[Hour]]&lt;=18),"ON","OFF")</f>
        <v>OFF</v>
      </c>
      <c r="G394"/>
      <c r="H394"/>
      <c r="I394"/>
    </row>
    <row r="395" spans="1:9" x14ac:dyDescent="0.25">
      <c r="A395" s="34">
        <v>45608</v>
      </c>
      <c r="B395" s="64">
        <v>11</v>
      </c>
      <c r="C395" s="64">
        <v>2</v>
      </c>
      <c r="D395" s="64">
        <v>10</v>
      </c>
      <c r="E395" s="42">
        <v>4.7950999999999997</v>
      </c>
      <c r="F395" s="64" t="str">
        <f>IF(AND(RTO__39[[#This Row],[Month]]&gt;5,RTO__39[[#This Row],[Month]]&lt;10,RTO__39[[#This Row],[Day of Week]]&lt;=5,RTO__39[[#This Row],[Hour]]&gt;=15,RTO__39[[#This Row],[Hour]]&lt;=18),"ON","OFF")</f>
        <v>OFF</v>
      </c>
      <c r="G395"/>
      <c r="H395"/>
      <c r="I395"/>
    </row>
    <row r="396" spans="1:9" x14ac:dyDescent="0.25">
      <c r="A396" s="34">
        <v>45608</v>
      </c>
      <c r="B396" s="64">
        <v>11</v>
      </c>
      <c r="C396" s="64">
        <v>2</v>
      </c>
      <c r="D396" s="64">
        <v>11</v>
      </c>
      <c r="E396" s="42">
        <v>7.8414000000000001</v>
      </c>
      <c r="F396" s="64" t="str">
        <f>IF(AND(RTO__39[[#This Row],[Month]]&gt;5,RTO__39[[#This Row],[Month]]&lt;10,RTO__39[[#This Row],[Day of Week]]&lt;=5,RTO__39[[#This Row],[Hour]]&gt;=15,RTO__39[[#This Row],[Hour]]&lt;=18),"ON","OFF")</f>
        <v>OFF</v>
      </c>
      <c r="G396"/>
      <c r="H396"/>
      <c r="I396"/>
    </row>
    <row r="397" spans="1:9" x14ac:dyDescent="0.25">
      <c r="A397" s="34">
        <v>45608</v>
      </c>
      <c r="B397" s="64">
        <v>11</v>
      </c>
      <c r="C397" s="64">
        <v>2</v>
      </c>
      <c r="D397" s="64">
        <v>12</v>
      </c>
      <c r="E397" s="42">
        <v>7.5366</v>
      </c>
      <c r="F397" s="64" t="str">
        <f>IF(AND(RTO__39[[#This Row],[Month]]&gt;5,RTO__39[[#This Row],[Month]]&lt;10,RTO__39[[#This Row],[Day of Week]]&lt;=5,RTO__39[[#This Row],[Hour]]&gt;=15,RTO__39[[#This Row],[Hour]]&lt;=18),"ON","OFF")</f>
        <v>OFF</v>
      </c>
      <c r="G397"/>
      <c r="H397"/>
      <c r="I397"/>
    </row>
    <row r="398" spans="1:9" x14ac:dyDescent="0.25">
      <c r="A398" s="34">
        <v>45608</v>
      </c>
      <c r="B398" s="64">
        <v>11</v>
      </c>
      <c r="C398" s="64">
        <v>2</v>
      </c>
      <c r="D398" s="64">
        <v>13</v>
      </c>
      <c r="E398" s="42">
        <v>2.5813999999999999</v>
      </c>
      <c r="F398" s="64" t="str">
        <f>IF(AND(RTO__39[[#This Row],[Month]]&gt;5,RTO__39[[#This Row],[Month]]&lt;10,RTO__39[[#This Row],[Day of Week]]&lt;=5,RTO__39[[#This Row],[Hour]]&gt;=15,RTO__39[[#This Row],[Hour]]&lt;=18),"ON","OFF")</f>
        <v>OFF</v>
      </c>
      <c r="G398"/>
      <c r="H398"/>
      <c r="I398"/>
    </row>
    <row r="399" spans="1:9" x14ac:dyDescent="0.25">
      <c r="A399" s="34">
        <v>45608</v>
      </c>
      <c r="B399" s="64">
        <v>11</v>
      </c>
      <c r="C399" s="64">
        <v>2</v>
      </c>
      <c r="D399" s="64">
        <v>14</v>
      </c>
      <c r="E399" s="42">
        <v>-1.1682999999999999</v>
      </c>
      <c r="F399" s="64" t="str">
        <f>IF(AND(RTO__39[[#This Row],[Month]]&gt;5,RTO__39[[#This Row],[Month]]&lt;10,RTO__39[[#This Row],[Day of Week]]&lt;=5,RTO__39[[#This Row],[Hour]]&gt;=15,RTO__39[[#This Row],[Hour]]&lt;=18),"ON","OFF")</f>
        <v>OFF</v>
      </c>
      <c r="G399"/>
      <c r="H399"/>
      <c r="I399"/>
    </row>
    <row r="400" spans="1:9" x14ac:dyDescent="0.25">
      <c r="A400" s="34">
        <v>45608</v>
      </c>
      <c r="B400" s="64">
        <v>11</v>
      </c>
      <c r="C400" s="64">
        <v>2</v>
      </c>
      <c r="D400" s="64">
        <v>15</v>
      </c>
      <c r="E400" s="42">
        <v>-8.9434000000000005</v>
      </c>
      <c r="F400" s="64" t="str">
        <f>IF(AND(RTO__39[[#This Row],[Month]]&gt;5,RTO__39[[#This Row],[Month]]&lt;10,RTO__39[[#This Row],[Day of Week]]&lt;=5,RTO__39[[#This Row],[Hour]]&gt;=15,RTO__39[[#This Row],[Hour]]&lt;=18),"ON","OFF")</f>
        <v>OFF</v>
      </c>
      <c r="G400"/>
      <c r="H400"/>
      <c r="I400"/>
    </row>
    <row r="401" spans="1:9" x14ac:dyDescent="0.25">
      <c r="A401" s="34">
        <v>45608</v>
      </c>
      <c r="B401" s="64">
        <v>11</v>
      </c>
      <c r="C401" s="64">
        <v>2</v>
      </c>
      <c r="D401" s="64">
        <v>16</v>
      </c>
      <c r="E401" s="42">
        <v>16.73</v>
      </c>
      <c r="F401" s="64" t="str">
        <f>IF(AND(RTO__39[[#This Row],[Month]]&gt;5,RTO__39[[#This Row],[Month]]&lt;10,RTO__39[[#This Row],[Day of Week]]&lt;=5,RTO__39[[#This Row],[Hour]]&gt;=15,RTO__39[[#This Row],[Hour]]&lt;=18),"ON","OFF")</f>
        <v>OFF</v>
      </c>
      <c r="G401"/>
      <c r="H401"/>
      <c r="I401"/>
    </row>
    <row r="402" spans="1:9" x14ac:dyDescent="0.25">
      <c r="A402" s="34">
        <v>45608</v>
      </c>
      <c r="B402" s="64">
        <v>11</v>
      </c>
      <c r="C402" s="64">
        <v>2</v>
      </c>
      <c r="D402" s="64">
        <v>17</v>
      </c>
      <c r="E402" s="42">
        <v>39.2879</v>
      </c>
      <c r="F402" s="64" t="str">
        <f>IF(AND(RTO__39[[#This Row],[Month]]&gt;5,RTO__39[[#This Row],[Month]]&lt;10,RTO__39[[#This Row],[Day of Week]]&lt;=5,RTO__39[[#This Row],[Hour]]&gt;=15,RTO__39[[#This Row],[Hour]]&lt;=18),"ON","OFF")</f>
        <v>OFF</v>
      </c>
      <c r="G402"/>
      <c r="H402"/>
      <c r="I402"/>
    </row>
    <row r="403" spans="1:9" x14ac:dyDescent="0.25">
      <c r="A403" s="34">
        <v>45608</v>
      </c>
      <c r="B403" s="64">
        <v>11</v>
      </c>
      <c r="C403" s="64">
        <v>2</v>
      </c>
      <c r="D403" s="64">
        <v>18</v>
      </c>
      <c r="E403" s="42">
        <v>37.780500000000004</v>
      </c>
      <c r="F403" s="64" t="str">
        <f>IF(AND(RTO__39[[#This Row],[Month]]&gt;5,RTO__39[[#This Row],[Month]]&lt;10,RTO__39[[#This Row],[Day of Week]]&lt;=5,RTO__39[[#This Row],[Hour]]&gt;=15,RTO__39[[#This Row],[Hour]]&lt;=18),"ON","OFF")</f>
        <v>OFF</v>
      </c>
      <c r="G403"/>
      <c r="H403"/>
      <c r="I403"/>
    </row>
    <row r="404" spans="1:9" x14ac:dyDescent="0.25">
      <c r="A404" s="34">
        <v>45608</v>
      </c>
      <c r="B404" s="64">
        <v>11</v>
      </c>
      <c r="C404" s="64">
        <v>2</v>
      </c>
      <c r="D404" s="64">
        <v>19</v>
      </c>
      <c r="E404" s="42">
        <v>32.716700000000003</v>
      </c>
      <c r="F404" s="64" t="str">
        <f>IF(AND(RTO__39[[#This Row],[Month]]&gt;5,RTO__39[[#This Row],[Month]]&lt;10,RTO__39[[#This Row],[Day of Week]]&lt;=5,RTO__39[[#This Row],[Hour]]&gt;=15,RTO__39[[#This Row],[Hour]]&lt;=18),"ON","OFF")</f>
        <v>OFF</v>
      </c>
      <c r="G404"/>
      <c r="H404"/>
      <c r="I404"/>
    </row>
    <row r="405" spans="1:9" x14ac:dyDescent="0.25">
      <c r="A405" s="34">
        <v>45608</v>
      </c>
      <c r="B405" s="64">
        <v>11</v>
      </c>
      <c r="C405" s="64">
        <v>2</v>
      </c>
      <c r="D405" s="64">
        <v>20</v>
      </c>
      <c r="E405" s="42">
        <v>30.109400000000001</v>
      </c>
      <c r="F405" s="64" t="str">
        <f>IF(AND(RTO__39[[#This Row],[Month]]&gt;5,RTO__39[[#This Row],[Month]]&lt;10,RTO__39[[#This Row],[Day of Week]]&lt;=5,RTO__39[[#This Row],[Hour]]&gt;=15,RTO__39[[#This Row],[Hour]]&lt;=18),"ON","OFF")</f>
        <v>OFF</v>
      </c>
      <c r="G405"/>
      <c r="H405"/>
      <c r="I405"/>
    </row>
    <row r="406" spans="1:9" x14ac:dyDescent="0.25">
      <c r="A406" s="34">
        <v>45608</v>
      </c>
      <c r="B406" s="64">
        <v>11</v>
      </c>
      <c r="C406" s="64">
        <v>2</v>
      </c>
      <c r="D406" s="64">
        <v>21</v>
      </c>
      <c r="E406" s="42">
        <v>28.9816</v>
      </c>
      <c r="F406" s="64" t="str">
        <f>IF(AND(RTO__39[[#This Row],[Month]]&gt;5,RTO__39[[#This Row],[Month]]&lt;10,RTO__39[[#This Row],[Day of Week]]&lt;=5,RTO__39[[#This Row],[Hour]]&gt;=15,RTO__39[[#This Row],[Hour]]&lt;=18),"ON","OFF")</f>
        <v>OFF</v>
      </c>
      <c r="G406"/>
      <c r="H406"/>
      <c r="I406"/>
    </row>
    <row r="407" spans="1:9" x14ac:dyDescent="0.25">
      <c r="A407" s="34">
        <v>45608</v>
      </c>
      <c r="B407" s="64">
        <v>11</v>
      </c>
      <c r="C407" s="64">
        <v>2</v>
      </c>
      <c r="D407" s="64">
        <v>22</v>
      </c>
      <c r="E407" s="42">
        <v>25.019200000000001</v>
      </c>
      <c r="F407" s="64" t="str">
        <f>IF(AND(RTO__39[[#This Row],[Month]]&gt;5,RTO__39[[#This Row],[Month]]&lt;10,RTO__39[[#This Row],[Day of Week]]&lt;=5,RTO__39[[#This Row],[Hour]]&gt;=15,RTO__39[[#This Row],[Hour]]&lt;=18),"ON","OFF")</f>
        <v>OFF</v>
      </c>
      <c r="G407"/>
      <c r="H407"/>
      <c r="I407"/>
    </row>
    <row r="408" spans="1:9" x14ac:dyDescent="0.25">
      <c r="A408" s="34">
        <v>45608</v>
      </c>
      <c r="B408" s="64">
        <v>11</v>
      </c>
      <c r="C408" s="64">
        <v>2</v>
      </c>
      <c r="D408" s="64">
        <v>23</v>
      </c>
      <c r="E408" s="42">
        <v>22.404900000000001</v>
      </c>
      <c r="F408" s="64" t="str">
        <f>IF(AND(RTO__39[[#This Row],[Month]]&gt;5,RTO__39[[#This Row],[Month]]&lt;10,RTO__39[[#This Row],[Day of Week]]&lt;=5,RTO__39[[#This Row],[Hour]]&gt;=15,RTO__39[[#This Row],[Hour]]&lt;=18),"ON","OFF")</f>
        <v>OFF</v>
      </c>
      <c r="G408"/>
      <c r="H408"/>
      <c r="I408"/>
    </row>
    <row r="409" spans="1:9" x14ac:dyDescent="0.25">
      <c r="A409" s="34">
        <v>45608</v>
      </c>
      <c r="B409" s="64">
        <v>11</v>
      </c>
      <c r="C409" s="64">
        <v>2</v>
      </c>
      <c r="D409" s="64">
        <v>24</v>
      </c>
      <c r="E409" s="42">
        <v>19.713100000000001</v>
      </c>
      <c r="F409" s="64" t="str">
        <f>IF(AND(RTO__39[[#This Row],[Month]]&gt;5,RTO__39[[#This Row],[Month]]&lt;10,RTO__39[[#This Row],[Day of Week]]&lt;=5,RTO__39[[#This Row],[Hour]]&gt;=15,RTO__39[[#This Row],[Hour]]&lt;=18),"ON","OFF")</f>
        <v>OFF</v>
      </c>
      <c r="G409"/>
      <c r="H409"/>
      <c r="I409"/>
    </row>
    <row r="410" spans="1:9" x14ac:dyDescent="0.25">
      <c r="A410" s="34">
        <v>45609</v>
      </c>
      <c r="B410" s="64">
        <v>11</v>
      </c>
      <c r="C410" s="64">
        <v>3</v>
      </c>
      <c r="D410" s="64">
        <v>1</v>
      </c>
      <c r="E410" s="42">
        <v>21.930599999999998</v>
      </c>
      <c r="F410" s="64" t="str">
        <f>IF(AND(RTO__39[[#This Row],[Month]]&gt;5,RTO__39[[#This Row],[Month]]&lt;10,RTO__39[[#This Row],[Day of Week]]&lt;=5,RTO__39[[#This Row],[Hour]]&gt;=15,RTO__39[[#This Row],[Hour]]&lt;=18),"ON","OFF")</f>
        <v>OFF</v>
      </c>
      <c r="G410"/>
      <c r="H410"/>
      <c r="I410"/>
    </row>
    <row r="411" spans="1:9" x14ac:dyDescent="0.25">
      <c r="A411" s="34">
        <v>45609</v>
      </c>
      <c r="B411" s="64">
        <v>11</v>
      </c>
      <c r="C411" s="64">
        <v>3</v>
      </c>
      <c r="D411" s="64">
        <v>2</v>
      </c>
      <c r="E411" s="42">
        <v>20.6767</v>
      </c>
      <c r="F411" s="64" t="str">
        <f>IF(AND(RTO__39[[#This Row],[Month]]&gt;5,RTO__39[[#This Row],[Month]]&lt;10,RTO__39[[#This Row],[Day of Week]]&lt;=5,RTO__39[[#This Row],[Hour]]&gt;=15,RTO__39[[#This Row],[Hour]]&lt;=18),"ON","OFF")</f>
        <v>OFF</v>
      </c>
      <c r="G411"/>
      <c r="H411"/>
      <c r="I411"/>
    </row>
    <row r="412" spans="1:9" x14ac:dyDescent="0.25">
      <c r="A412" s="34">
        <v>45609</v>
      </c>
      <c r="B412" s="64">
        <v>11</v>
      </c>
      <c r="C412" s="64">
        <v>3</v>
      </c>
      <c r="D412" s="64">
        <v>3</v>
      </c>
      <c r="E412" s="42">
        <v>19.2925</v>
      </c>
      <c r="F412" s="64" t="str">
        <f>IF(AND(RTO__39[[#This Row],[Month]]&gt;5,RTO__39[[#This Row],[Month]]&lt;10,RTO__39[[#This Row],[Day of Week]]&lt;=5,RTO__39[[#This Row],[Hour]]&gt;=15,RTO__39[[#This Row],[Hour]]&lt;=18),"ON","OFF")</f>
        <v>OFF</v>
      </c>
      <c r="G412"/>
      <c r="H412"/>
      <c r="I412"/>
    </row>
    <row r="413" spans="1:9" x14ac:dyDescent="0.25">
      <c r="A413" s="34">
        <v>45609</v>
      </c>
      <c r="B413" s="64">
        <v>11</v>
      </c>
      <c r="C413" s="64">
        <v>3</v>
      </c>
      <c r="D413" s="64">
        <v>4</v>
      </c>
      <c r="E413" s="42">
        <v>20.615600000000001</v>
      </c>
      <c r="F413" s="64" t="str">
        <f>IF(AND(RTO__39[[#This Row],[Month]]&gt;5,RTO__39[[#This Row],[Month]]&lt;10,RTO__39[[#This Row],[Day of Week]]&lt;=5,RTO__39[[#This Row],[Hour]]&gt;=15,RTO__39[[#This Row],[Hour]]&lt;=18),"ON","OFF")</f>
        <v>OFF</v>
      </c>
      <c r="G413"/>
      <c r="H413"/>
      <c r="I413"/>
    </row>
    <row r="414" spans="1:9" x14ac:dyDescent="0.25">
      <c r="A414" s="34">
        <v>45609</v>
      </c>
      <c r="B414" s="64">
        <v>11</v>
      </c>
      <c r="C414" s="64">
        <v>3</v>
      </c>
      <c r="D414" s="64">
        <v>5</v>
      </c>
      <c r="E414" s="42">
        <v>36.3155</v>
      </c>
      <c r="F414" s="64" t="str">
        <f>IF(AND(RTO__39[[#This Row],[Month]]&gt;5,RTO__39[[#This Row],[Month]]&lt;10,RTO__39[[#This Row],[Day of Week]]&lt;=5,RTO__39[[#This Row],[Hour]]&gt;=15,RTO__39[[#This Row],[Hour]]&lt;=18),"ON","OFF")</f>
        <v>OFF</v>
      </c>
      <c r="G414"/>
      <c r="H414"/>
      <c r="I414"/>
    </row>
    <row r="415" spans="1:9" x14ac:dyDescent="0.25">
      <c r="A415" s="34">
        <v>45609</v>
      </c>
      <c r="B415" s="64">
        <v>11</v>
      </c>
      <c r="C415" s="64">
        <v>3</v>
      </c>
      <c r="D415" s="64">
        <v>6</v>
      </c>
      <c r="E415" s="42">
        <v>36.133699999999997</v>
      </c>
      <c r="F415" s="64" t="str">
        <f>IF(AND(RTO__39[[#This Row],[Month]]&gt;5,RTO__39[[#This Row],[Month]]&lt;10,RTO__39[[#This Row],[Day of Week]]&lt;=5,RTO__39[[#This Row],[Hour]]&gt;=15,RTO__39[[#This Row],[Hour]]&lt;=18),"ON","OFF")</f>
        <v>OFF</v>
      </c>
      <c r="G415"/>
      <c r="H415"/>
      <c r="I415"/>
    </row>
    <row r="416" spans="1:9" x14ac:dyDescent="0.25">
      <c r="A416" s="34">
        <v>45609</v>
      </c>
      <c r="B416" s="64">
        <v>11</v>
      </c>
      <c r="C416" s="64">
        <v>3</v>
      </c>
      <c r="D416" s="64">
        <v>7</v>
      </c>
      <c r="E416" s="42">
        <v>32.716700000000003</v>
      </c>
      <c r="F416" s="64" t="str">
        <f>IF(AND(RTO__39[[#This Row],[Month]]&gt;5,RTO__39[[#This Row],[Month]]&lt;10,RTO__39[[#This Row],[Day of Week]]&lt;=5,RTO__39[[#This Row],[Hour]]&gt;=15,RTO__39[[#This Row],[Hour]]&lt;=18),"ON","OFF")</f>
        <v>OFF</v>
      </c>
      <c r="G416"/>
      <c r="H416"/>
      <c r="I416"/>
    </row>
    <row r="417" spans="1:9" x14ac:dyDescent="0.25">
      <c r="A417" s="34">
        <v>45609</v>
      </c>
      <c r="B417" s="64">
        <v>11</v>
      </c>
      <c r="C417" s="64">
        <v>3</v>
      </c>
      <c r="D417" s="64">
        <v>8</v>
      </c>
      <c r="E417" s="42">
        <v>13.6716</v>
      </c>
      <c r="F417" s="64" t="str">
        <f>IF(AND(RTO__39[[#This Row],[Month]]&gt;5,RTO__39[[#This Row],[Month]]&lt;10,RTO__39[[#This Row],[Day of Week]]&lt;=5,RTO__39[[#This Row],[Hour]]&gt;=15,RTO__39[[#This Row],[Hour]]&lt;=18),"ON","OFF")</f>
        <v>OFF</v>
      </c>
      <c r="G417"/>
      <c r="H417"/>
      <c r="I417"/>
    </row>
    <row r="418" spans="1:9" x14ac:dyDescent="0.25">
      <c r="A418" s="34">
        <v>45609</v>
      </c>
      <c r="B418" s="64">
        <v>11</v>
      </c>
      <c r="C418" s="64">
        <v>3</v>
      </c>
      <c r="D418" s="64">
        <v>9</v>
      </c>
      <c r="E418" s="42">
        <v>10.3728</v>
      </c>
      <c r="F418" s="64" t="str">
        <f>IF(AND(RTO__39[[#This Row],[Month]]&gt;5,RTO__39[[#This Row],[Month]]&lt;10,RTO__39[[#This Row],[Day of Week]]&lt;=5,RTO__39[[#This Row],[Hour]]&gt;=15,RTO__39[[#This Row],[Hour]]&lt;=18),"ON","OFF")</f>
        <v>OFF</v>
      </c>
      <c r="G418"/>
      <c r="H418"/>
      <c r="I418"/>
    </row>
    <row r="419" spans="1:9" x14ac:dyDescent="0.25">
      <c r="A419" s="34">
        <v>45609</v>
      </c>
      <c r="B419" s="64">
        <v>11</v>
      </c>
      <c r="C419" s="64">
        <v>3</v>
      </c>
      <c r="D419" s="64">
        <v>10</v>
      </c>
      <c r="E419" s="42">
        <v>10.2951</v>
      </c>
      <c r="F419" s="64" t="str">
        <f>IF(AND(RTO__39[[#This Row],[Month]]&gt;5,RTO__39[[#This Row],[Month]]&lt;10,RTO__39[[#This Row],[Day of Week]]&lt;=5,RTO__39[[#This Row],[Hour]]&gt;=15,RTO__39[[#This Row],[Hour]]&lt;=18),"ON","OFF")</f>
        <v>OFF</v>
      </c>
      <c r="G419"/>
      <c r="H419"/>
      <c r="I419"/>
    </row>
    <row r="420" spans="1:9" x14ac:dyDescent="0.25">
      <c r="A420" s="34">
        <v>45609</v>
      </c>
      <c r="B420" s="64">
        <v>11</v>
      </c>
      <c r="C420" s="64">
        <v>3</v>
      </c>
      <c r="D420" s="64">
        <v>11</v>
      </c>
      <c r="E420" s="42">
        <v>7.3803999999999998</v>
      </c>
      <c r="F420" s="64" t="str">
        <f>IF(AND(RTO__39[[#This Row],[Month]]&gt;5,RTO__39[[#This Row],[Month]]&lt;10,RTO__39[[#This Row],[Day of Week]]&lt;=5,RTO__39[[#This Row],[Hour]]&gt;=15,RTO__39[[#This Row],[Hour]]&lt;=18),"ON","OFF")</f>
        <v>OFF</v>
      </c>
      <c r="G420"/>
      <c r="H420"/>
      <c r="I420"/>
    </row>
    <row r="421" spans="1:9" x14ac:dyDescent="0.25">
      <c r="A421" s="34">
        <v>45609</v>
      </c>
      <c r="B421" s="64">
        <v>11</v>
      </c>
      <c r="C421" s="64">
        <v>3</v>
      </c>
      <c r="D421" s="64">
        <v>12</v>
      </c>
      <c r="E421" s="42">
        <v>14.486800000000001</v>
      </c>
      <c r="F421" s="64" t="str">
        <f>IF(AND(RTO__39[[#This Row],[Month]]&gt;5,RTO__39[[#This Row],[Month]]&lt;10,RTO__39[[#This Row],[Day of Week]]&lt;=5,RTO__39[[#This Row],[Hour]]&gt;=15,RTO__39[[#This Row],[Hour]]&lt;=18),"ON","OFF")</f>
        <v>OFF</v>
      </c>
      <c r="G421"/>
      <c r="H421"/>
      <c r="I421"/>
    </row>
    <row r="422" spans="1:9" x14ac:dyDescent="0.25">
      <c r="A422" s="34">
        <v>45609</v>
      </c>
      <c r="B422" s="64">
        <v>11</v>
      </c>
      <c r="C422" s="64">
        <v>3</v>
      </c>
      <c r="D422" s="64">
        <v>13</v>
      </c>
      <c r="E422" s="42">
        <v>14.709199999999999</v>
      </c>
      <c r="F422" s="64" t="str">
        <f>IF(AND(RTO__39[[#This Row],[Month]]&gt;5,RTO__39[[#This Row],[Month]]&lt;10,RTO__39[[#This Row],[Day of Week]]&lt;=5,RTO__39[[#This Row],[Hour]]&gt;=15,RTO__39[[#This Row],[Hour]]&lt;=18),"ON","OFF")</f>
        <v>OFF</v>
      </c>
      <c r="G422"/>
      <c r="H422"/>
      <c r="I422"/>
    </row>
    <row r="423" spans="1:9" x14ac:dyDescent="0.25">
      <c r="A423" s="34">
        <v>45609</v>
      </c>
      <c r="B423" s="64">
        <v>11</v>
      </c>
      <c r="C423" s="64">
        <v>3</v>
      </c>
      <c r="D423" s="64">
        <v>14</v>
      </c>
      <c r="E423" s="42">
        <v>14.3605</v>
      </c>
      <c r="F423" s="64" t="str">
        <f>IF(AND(RTO__39[[#This Row],[Month]]&gt;5,RTO__39[[#This Row],[Month]]&lt;10,RTO__39[[#This Row],[Day of Week]]&lt;=5,RTO__39[[#This Row],[Hour]]&gt;=15,RTO__39[[#This Row],[Hour]]&lt;=18),"ON","OFF")</f>
        <v>OFF</v>
      </c>
      <c r="G423"/>
      <c r="H423"/>
      <c r="I423"/>
    </row>
    <row r="424" spans="1:9" x14ac:dyDescent="0.25">
      <c r="A424" s="34">
        <v>45609</v>
      </c>
      <c r="B424" s="64">
        <v>11</v>
      </c>
      <c r="C424" s="64">
        <v>3</v>
      </c>
      <c r="D424" s="64">
        <v>15</v>
      </c>
      <c r="E424" s="42">
        <v>3.5148000000000001</v>
      </c>
      <c r="F424" s="64" t="str">
        <f>IF(AND(RTO__39[[#This Row],[Month]]&gt;5,RTO__39[[#This Row],[Month]]&lt;10,RTO__39[[#This Row],[Day of Week]]&lt;=5,RTO__39[[#This Row],[Hour]]&gt;=15,RTO__39[[#This Row],[Hour]]&lt;=18),"ON","OFF")</f>
        <v>OFF</v>
      </c>
      <c r="G424"/>
      <c r="H424"/>
      <c r="I424"/>
    </row>
    <row r="425" spans="1:9" x14ac:dyDescent="0.25">
      <c r="A425" s="34">
        <v>45609</v>
      </c>
      <c r="B425" s="64">
        <v>11</v>
      </c>
      <c r="C425" s="64">
        <v>3</v>
      </c>
      <c r="D425" s="64">
        <v>16</v>
      </c>
      <c r="E425" s="42">
        <v>20.091799999999999</v>
      </c>
      <c r="F425" s="64" t="str">
        <f>IF(AND(RTO__39[[#This Row],[Month]]&gt;5,RTO__39[[#This Row],[Month]]&lt;10,RTO__39[[#This Row],[Day of Week]]&lt;=5,RTO__39[[#This Row],[Hour]]&gt;=15,RTO__39[[#This Row],[Hour]]&lt;=18),"ON","OFF")</f>
        <v>OFF</v>
      </c>
      <c r="G425"/>
      <c r="H425"/>
      <c r="I425"/>
    </row>
    <row r="426" spans="1:9" x14ac:dyDescent="0.25">
      <c r="A426" s="34">
        <v>45609</v>
      </c>
      <c r="B426" s="64">
        <v>11</v>
      </c>
      <c r="C426" s="64">
        <v>3</v>
      </c>
      <c r="D426" s="64">
        <v>17</v>
      </c>
      <c r="E426" s="42">
        <v>38.322200000000002</v>
      </c>
      <c r="F426" s="64" t="str">
        <f>IF(AND(RTO__39[[#This Row],[Month]]&gt;5,RTO__39[[#This Row],[Month]]&lt;10,RTO__39[[#This Row],[Day of Week]]&lt;=5,RTO__39[[#This Row],[Hour]]&gt;=15,RTO__39[[#This Row],[Hour]]&lt;=18),"ON","OFF")</f>
        <v>OFF</v>
      </c>
      <c r="G426"/>
      <c r="H426"/>
      <c r="I426"/>
    </row>
    <row r="427" spans="1:9" x14ac:dyDescent="0.25">
      <c r="A427" s="34">
        <v>45609</v>
      </c>
      <c r="B427" s="64">
        <v>11</v>
      </c>
      <c r="C427" s="64">
        <v>3</v>
      </c>
      <c r="D427" s="64">
        <v>18</v>
      </c>
      <c r="E427" s="42">
        <v>34.160299999999999</v>
      </c>
      <c r="F427" s="64" t="str">
        <f>IF(AND(RTO__39[[#This Row],[Month]]&gt;5,RTO__39[[#This Row],[Month]]&lt;10,RTO__39[[#This Row],[Day of Week]]&lt;=5,RTO__39[[#This Row],[Hour]]&gt;=15,RTO__39[[#This Row],[Hour]]&lt;=18),"ON","OFF")</f>
        <v>OFF</v>
      </c>
      <c r="G427"/>
      <c r="H427"/>
      <c r="I427"/>
    </row>
    <row r="428" spans="1:9" x14ac:dyDescent="0.25">
      <c r="A428" s="34">
        <v>45609</v>
      </c>
      <c r="B428" s="64">
        <v>11</v>
      </c>
      <c r="C428" s="64">
        <v>3</v>
      </c>
      <c r="D428" s="64">
        <v>19</v>
      </c>
      <c r="E428" s="42">
        <v>30.612200000000001</v>
      </c>
      <c r="F428" s="64" t="str">
        <f>IF(AND(RTO__39[[#This Row],[Month]]&gt;5,RTO__39[[#This Row],[Month]]&lt;10,RTO__39[[#This Row],[Day of Week]]&lt;=5,RTO__39[[#This Row],[Hour]]&gt;=15,RTO__39[[#This Row],[Hour]]&lt;=18),"ON","OFF")</f>
        <v>OFF</v>
      </c>
      <c r="G428"/>
      <c r="H428"/>
      <c r="I428"/>
    </row>
    <row r="429" spans="1:9" x14ac:dyDescent="0.25">
      <c r="A429" s="34">
        <v>45609</v>
      </c>
      <c r="B429" s="64">
        <v>11</v>
      </c>
      <c r="C429" s="64">
        <v>3</v>
      </c>
      <c r="D429" s="64">
        <v>20</v>
      </c>
      <c r="E429" s="42">
        <v>28.543900000000001</v>
      </c>
      <c r="F429" s="64" t="str">
        <f>IF(AND(RTO__39[[#This Row],[Month]]&gt;5,RTO__39[[#This Row],[Month]]&lt;10,RTO__39[[#This Row],[Day of Week]]&lt;=5,RTO__39[[#This Row],[Hour]]&gt;=15,RTO__39[[#This Row],[Hour]]&lt;=18),"ON","OFF")</f>
        <v>OFF</v>
      </c>
      <c r="G429"/>
      <c r="H429"/>
      <c r="I429"/>
    </row>
    <row r="430" spans="1:9" x14ac:dyDescent="0.25">
      <c r="A430" s="34">
        <v>45609</v>
      </c>
      <c r="B430" s="64">
        <v>11</v>
      </c>
      <c r="C430" s="64">
        <v>3</v>
      </c>
      <c r="D430" s="64">
        <v>21</v>
      </c>
      <c r="E430" s="42">
        <v>32.865000000000002</v>
      </c>
      <c r="F430" s="64" t="str">
        <f>IF(AND(RTO__39[[#This Row],[Month]]&gt;5,RTO__39[[#This Row],[Month]]&lt;10,RTO__39[[#This Row],[Day of Week]]&lt;=5,RTO__39[[#This Row],[Hour]]&gt;=15,RTO__39[[#This Row],[Hour]]&lt;=18),"ON","OFF")</f>
        <v>OFF</v>
      </c>
      <c r="G430"/>
      <c r="H430"/>
      <c r="I430"/>
    </row>
    <row r="431" spans="1:9" x14ac:dyDescent="0.25">
      <c r="A431" s="34">
        <v>45609</v>
      </c>
      <c r="B431" s="64">
        <v>11</v>
      </c>
      <c r="C431" s="64">
        <v>3</v>
      </c>
      <c r="D431" s="64">
        <v>22</v>
      </c>
      <c r="E431" s="42">
        <v>27.6815</v>
      </c>
      <c r="F431" s="64" t="str">
        <f>IF(AND(RTO__39[[#This Row],[Month]]&gt;5,RTO__39[[#This Row],[Month]]&lt;10,RTO__39[[#This Row],[Day of Week]]&lt;=5,RTO__39[[#This Row],[Hour]]&gt;=15,RTO__39[[#This Row],[Hour]]&lt;=18),"ON","OFF")</f>
        <v>OFF</v>
      </c>
      <c r="G431"/>
      <c r="H431"/>
      <c r="I431"/>
    </row>
    <row r="432" spans="1:9" x14ac:dyDescent="0.25">
      <c r="A432" s="34">
        <v>45609</v>
      </c>
      <c r="B432" s="64">
        <v>11</v>
      </c>
      <c r="C432" s="64">
        <v>3</v>
      </c>
      <c r="D432" s="64">
        <v>23</v>
      </c>
      <c r="E432" s="42">
        <v>25.1662</v>
      </c>
      <c r="F432" s="64" t="str">
        <f>IF(AND(RTO__39[[#This Row],[Month]]&gt;5,RTO__39[[#This Row],[Month]]&lt;10,RTO__39[[#This Row],[Day of Week]]&lt;=5,RTO__39[[#This Row],[Hour]]&gt;=15,RTO__39[[#This Row],[Hour]]&lt;=18),"ON","OFF")</f>
        <v>OFF</v>
      </c>
      <c r="G432"/>
      <c r="H432"/>
      <c r="I432"/>
    </row>
    <row r="433" spans="1:9" x14ac:dyDescent="0.25">
      <c r="A433" s="34">
        <v>45609</v>
      </c>
      <c r="B433" s="64">
        <v>11</v>
      </c>
      <c r="C433" s="64">
        <v>3</v>
      </c>
      <c r="D433" s="64">
        <v>24</v>
      </c>
      <c r="E433" s="42">
        <v>25.041699999999999</v>
      </c>
      <c r="F433" s="64" t="str">
        <f>IF(AND(RTO__39[[#This Row],[Month]]&gt;5,RTO__39[[#This Row],[Month]]&lt;10,RTO__39[[#This Row],[Day of Week]]&lt;=5,RTO__39[[#This Row],[Hour]]&gt;=15,RTO__39[[#This Row],[Hour]]&lt;=18),"ON","OFF")</f>
        <v>OFF</v>
      </c>
      <c r="G433"/>
      <c r="H433"/>
      <c r="I433"/>
    </row>
    <row r="434" spans="1:9" x14ac:dyDescent="0.25">
      <c r="A434" s="34">
        <v>45610</v>
      </c>
      <c r="B434" s="64">
        <v>11</v>
      </c>
      <c r="C434" s="64">
        <v>4</v>
      </c>
      <c r="D434" s="64">
        <v>1</v>
      </c>
      <c r="E434" s="42">
        <v>29.2514</v>
      </c>
      <c r="F434" s="64" t="str">
        <f>IF(AND(RTO__39[[#This Row],[Month]]&gt;5,RTO__39[[#This Row],[Month]]&lt;10,RTO__39[[#This Row],[Day of Week]]&lt;=5,RTO__39[[#This Row],[Hour]]&gt;=15,RTO__39[[#This Row],[Hour]]&lt;=18),"ON","OFF")</f>
        <v>OFF</v>
      </c>
      <c r="G434"/>
      <c r="H434"/>
      <c r="I434"/>
    </row>
    <row r="435" spans="1:9" x14ac:dyDescent="0.25">
      <c r="A435" s="34">
        <v>45610</v>
      </c>
      <c r="B435" s="64">
        <v>11</v>
      </c>
      <c r="C435" s="64">
        <v>4</v>
      </c>
      <c r="D435" s="64">
        <v>2</v>
      </c>
      <c r="E435" s="42">
        <v>32.917499999999997</v>
      </c>
      <c r="F435" s="64" t="str">
        <f>IF(AND(RTO__39[[#This Row],[Month]]&gt;5,RTO__39[[#This Row],[Month]]&lt;10,RTO__39[[#This Row],[Day of Week]]&lt;=5,RTO__39[[#This Row],[Hour]]&gt;=15,RTO__39[[#This Row],[Hour]]&lt;=18),"ON","OFF")</f>
        <v>OFF</v>
      </c>
      <c r="G435"/>
      <c r="H435"/>
      <c r="I435"/>
    </row>
    <row r="436" spans="1:9" x14ac:dyDescent="0.25">
      <c r="A436" s="34">
        <v>45610</v>
      </c>
      <c r="B436" s="64">
        <v>11</v>
      </c>
      <c r="C436" s="64">
        <v>4</v>
      </c>
      <c r="D436" s="64">
        <v>3</v>
      </c>
      <c r="E436" s="42">
        <v>30.8765</v>
      </c>
      <c r="F436" s="64" t="str">
        <f>IF(AND(RTO__39[[#This Row],[Month]]&gt;5,RTO__39[[#This Row],[Month]]&lt;10,RTO__39[[#This Row],[Day of Week]]&lt;=5,RTO__39[[#This Row],[Hour]]&gt;=15,RTO__39[[#This Row],[Hour]]&lt;=18),"ON","OFF")</f>
        <v>OFF</v>
      </c>
      <c r="G436"/>
      <c r="H436"/>
      <c r="I436"/>
    </row>
    <row r="437" spans="1:9" x14ac:dyDescent="0.25">
      <c r="A437" s="34">
        <v>45610</v>
      </c>
      <c r="B437" s="64">
        <v>11</v>
      </c>
      <c r="C437" s="64">
        <v>4</v>
      </c>
      <c r="D437" s="64">
        <v>4</v>
      </c>
      <c r="E437" s="42">
        <v>37.555700000000002</v>
      </c>
      <c r="F437" s="64" t="str">
        <f>IF(AND(RTO__39[[#This Row],[Month]]&gt;5,RTO__39[[#This Row],[Month]]&lt;10,RTO__39[[#This Row],[Day of Week]]&lt;=5,RTO__39[[#This Row],[Hour]]&gt;=15,RTO__39[[#This Row],[Hour]]&lt;=18),"ON","OFF")</f>
        <v>OFF</v>
      </c>
      <c r="G437"/>
      <c r="H437"/>
      <c r="I437"/>
    </row>
    <row r="438" spans="1:9" x14ac:dyDescent="0.25">
      <c r="A438" s="34">
        <v>45610</v>
      </c>
      <c r="B438" s="64">
        <v>11</v>
      </c>
      <c r="C438" s="64">
        <v>4</v>
      </c>
      <c r="D438" s="64">
        <v>5</v>
      </c>
      <c r="E438" s="42">
        <v>41.463799999999999</v>
      </c>
      <c r="F438" s="64" t="str">
        <f>IF(AND(RTO__39[[#This Row],[Month]]&gt;5,RTO__39[[#This Row],[Month]]&lt;10,RTO__39[[#This Row],[Day of Week]]&lt;=5,RTO__39[[#This Row],[Hour]]&gt;=15,RTO__39[[#This Row],[Hour]]&lt;=18),"ON","OFF")</f>
        <v>OFF</v>
      </c>
      <c r="G438"/>
      <c r="H438"/>
      <c r="I438"/>
    </row>
    <row r="439" spans="1:9" x14ac:dyDescent="0.25">
      <c r="A439" s="34">
        <v>45610</v>
      </c>
      <c r="B439" s="64">
        <v>11</v>
      </c>
      <c r="C439" s="64">
        <v>4</v>
      </c>
      <c r="D439" s="64">
        <v>6</v>
      </c>
      <c r="E439" s="42">
        <v>57.238199999999999</v>
      </c>
      <c r="F439" s="64" t="str">
        <f>IF(AND(RTO__39[[#This Row],[Month]]&gt;5,RTO__39[[#This Row],[Month]]&lt;10,RTO__39[[#This Row],[Day of Week]]&lt;=5,RTO__39[[#This Row],[Hour]]&gt;=15,RTO__39[[#This Row],[Hour]]&lt;=18),"ON","OFF")</f>
        <v>OFF</v>
      </c>
      <c r="G439"/>
      <c r="H439"/>
      <c r="I439"/>
    </row>
    <row r="440" spans="1:9" x14ac:dyDescent="0.25">
      <c r="A440" s="34">
        <v>45610</v>
      </c>
      <c r="B440" s="64">
        <v>11</v>
      </c>
      <c r="C440" s="64">
        <v>4</v>
      </c>
      <c r="D440" s="64">
        <v>7</v>
      </c>
      <c r="E440" s="42">
        <v>72.2316</v>
      </c>
      <c r="F440" s="64" t="str">
        <f>IF(AND(RTO__39[[#This Row],[Month]]&gt;5,RTO__39[[#This Row],[Month]]&lt;10,RTO__39[[#This Row],[Day of Week]]&lt;=5,RTO__39[[#This Row],[Hour]]&gt;=15,RTO__39[[#This Row],[Hour]]&lt;=18),"ON","OFF")</f>
        <v>OFF</v>
      </c>
      <c r="G440"/>
      <c r="H440"/>
      <c r="I440"/>
    </row>
    <row r="441" spans="1:9" x14ac:dyDescent="0.25">
      <c r="A441" s="34">
        <v>45610</v>
      </c>
      <c r="B441" s="64">
        <v>11</v>
      </c>
      <c r="C441" s="64">
        <v>4</v>
      </c>
      <c r="D441" s="64">
        <v>8</v>
      </c>
      <c r="E441" s="42">
        <v>31.058399999999999</v>
      </c>
      <c r="F441" s="64" t="str">
        <f>IF(AND(RTO__39[[#This Row],[Month]]&gt;5,RTO__39[[#This Row],[Month]]&lt;10,RTO__39[[#This Row],[Day of Week]]&lt;=5,RTO__39[[#This Row],[Hour]]&gt;=15,RTO__39[[#This Row],[Hour]]&lt;=18),"ON","OFF")</f>
        <v>OFF</v>
      </c>
      <c r="G441"/>
      <c r="H441"/>
      <c r="I441"/>
    </row>
    <row r="442" spans="1:9" x14ac:dyDescent="0.25">
      <c r="A442" s="34">
        <v>45610</v>
      </c>
      <c r="B442" s="64">
        <v>11</v>
      </c>
      <c r="C442" s="64">
        <v>4</v>
      </c>
      <c r="D442" s="64">
        <v>9</v>
      </c>
      <c r="E442" s="42">
        <v>0.77149999999999996</v>
      </c>
      <c r="F442" s="64" t="str">
        <f>IF(AND(RTO__39[[#This Row],[Month]]&gt;5,RTO__39[[#This Row],[Month]]&lt;10,RTO__39[[#This Row],[Day of Week]]&lt;=5,RTO__39[[#This Row],[Hour]]&gt;=15,RTO__39[[#This Row],[Hour]]&lt;=18),"ON","OFF")</f>
        <v>OFF</v>
      </c>
      <c r="G442"/>
      <c r="H442"/>
      <c r="I442"/>
    </row>
    <row r="443" spans="1:9" x14ac:dyDescent="0.25">
      <c r="A443" s="34">
        <v>45610</v>
      </c>
      <c r="B443" s="64">
        <v>11</v>
      </c>
      <c r="C443" s="64">
        <v>4</v>
      </c>
      <c r="D443" s="64">
        <v>10</v>
      </c>
      <c r="E443" s="42">
        <v>1.4282999999999999</v>
      </c>
      <c r="F443" s="64" t="str">
        <f>IF(AND(RTO__39[[#This Row],[Month]]&gt;5,RTO__39[[#This Row],[Month]]&lt;10,RTO__39[[#This Row],[Day of Week]]&lt;=5,RTO__39[[#This Row],[Hour]]&gt;=15,RTO__39[[#This Row],[Hour]]&lt;=18),"ON","OFF")</f>
        <v>OFF</v>
      </c>
      <c r="G443"/>
      <c r="H443"/>
      <c r="I443"/>
    </row>
    <row r="444" spans="1:9" x14ac:dyDescent="0.25">
      <c r="A444" s="34">
        <v>45610</v>
      </c>
      <c r="B444" s="64">
        <v>11</v>
      </c>
      <c r="C444" s="64">
        <v>4</v>
      </c>
      <c r="D444" s="64">
        <v>11</v>
      </c>
      <c r="E444" s="42">
        <v>8.5254999999999992</v>
      </c>
      <c r="F444" s="64" t="str">
        <f>IF(AND(RTO__39[[#This Row],[Month]]&gt;5,RTO__39[[#This Row],[Month]]&lt;10,RTO__39[[#This Row],[Day of Week]]&lt;=5,RTO__39[[#This Row],[Hour]]&gt;=15,RTO__39[[#This Row],[Hour]]&lt;=18),"ON","OFF")</f>
        <v>OFF</v>
      </c>
      <c r="G444"/>
      <c r="H444"/>
      <c r="I444"/>
    </row>
    <row r="445" spans="1:9" x14ac:dyDescent="0.25">
      <c r="A445" s="34">
        <v>45610</v>
      </c>
      <c r="B445" s="64">
        <v>11</v>
      </c>
      <c r="C445" s="64">
        <v>4</v>
      </c>
      <c r="D445" s="64">
        <v>12</v>
      </c>
      <c r="E445" s="42">
        <v>8.9909999999999997</v>
      </c>
      <c r="F445" s="64" t="str">
        <f>IF(AND(RTO__39[[#This Row],[Month]]&gt;5,RTO__39[[#This Row],[Month]]&lt;10,RTO__39[[#This Row],[Day of Week]]&lt;=5,RTO__39[[#This Row],[Hour]]&gt;=15,RTO__39[[#This Row],[Hour]]&lt;=18),"ON","OFF")</f>
        <v>OFF</v>
      </c>
      <c r="G445"/>
      <c r="H445"/>
      <c r="I445"/>
    </row>
    <row r="446" spans="1:9" x14ac:dyDescent="0.25">
      <c r="A446" s="34">
        <v>45610</v>
      </c>
      <c r="B446" s="64">
        <v>11</v>
      </c>
      <c r="C446" s="64">
        <v>4</v>
      </c>
      <c r="D446" s="64">
        <v>13</v>
      </c>
      <c r="E446" s="42">
        <v>10.133599999999999</v>
      </c>
      <c r="F446" s="64" t="str">
        <f>IF(AND(RTO__39[[#This Row],[Month]]&gt;5,RTO__39[[#This Row],[Month]]&lt;10,RTO__39[[#This Row],[Day of Week]]&lt;=5,RTO__39[[#This Row],[Hour]]&gt;=15,RTO__39[[#This Row],[Hour]]&lt;=18),"ON","OFF")</f>
        <v>OFF</v>
      </c>
      <c r="G446"/>
      <c r="H446"/>
      <c r="I446"/>
    </row>
    <row r="447" spans="1:9" x14ac:dyDescent="0.25">
      <c r="A447" s="34">
        <v>45610</v>
      </c>
      <c r="B447" s="64">
        <v>11</v>
      </c>
      <c r="C447" s="64">
        <v>4</v>
      </c>
      <c r="D447" s="64">
        <v>14</v>
      </c>
      <c r="E447" s="42">
        <v>11.145099999999999</v>
      </c>
      <c r="F447" s="64" t="str">
        <f>IF(AND(RTO__39[[#This Row],[Month]]&gt;5,RTO__39[[#This Row],[Month]]&lt;10,RTO__39[[#This Row],[Day of Week]]&lt;=5,RTO__39[[#This Row],[Hour]]&gt;=15,RTO__39[[#This Row],[Hour]]&lt;=18),"ON","OFF")</f>
        <v>OFF</v>
      </c>
      <c r="G447"/>
      <c r="H447"/>
      <c r="I447"/>
    </row>
    <row r="448" spans="1:9" x14ac:dyDescent="0.25">
      <c r="A448" s="34">
        <v>45610</v>
      </c>
      <c r="B448" s="64">
        <v>11</v>
      </c>
      <c r="C448" s="64">
        <v>4</v>
      </c>
      <c r="D448" s="64">
        <v>15</v>
      </c>
      <c r="E448" s="42">
        <v>8.9057999999999993</v>
      </c>
      <c r="F448" s="64" t="str">
        <f>IF(AND(RTO__39[[#This Row],[Month]]&gt;5,RTO__39[[#This Row],[Month]]&lt;10,RTO__39[[#This Row],[Day of Week]]&lt;=5,RTO__39[[#This Row],[Hour]]&gt;=15,RTO__39[[#This Row],[Hour]]&lt;=18),"ON","OFF")</f>
        <v>OFF</v>
      </c>
      <c r="G448"/>
      <c r="H448"/>
      <c r="I448"/>
    </row>
    <row r="449" spans="1:9" x14ac:dyDescent="0.25">
      <c r="A449" s="34">
        <v>45610</v>
      </c>
      <c r="B449" s="64">
        <v>11</v>
      </c>
      <c r="C449" s="64">
        <v>4</v>
      </c>
      <c r="D449" s="64">
        <v>16</v>
      </c>
      <c r="E449" s="42">
        <v>23.869499999999999</v>
      </c>
      <c r="F449" s="64" t="str">
        <f>IF(AND(RTO__39[[#This Row],[Month]]&gt;5,RTO__39[[#This Row],[Month]]&lt;10,RTO__39[[#This Row],[Day of Week]]&lt;=5,RTO__39[[#This Row],[Hour]]&gt;=15,RTO__39[[#This Row],[Hour]]&lt;=18),"ON","OFF")</f>
        <v>OFF</v>
      </c>
      <c r="G449"/>
      <c r="H449"/>
      <c r="I449"/>
    </row>
    <row r="450" spans="1:9" x14ac:dyDescent="0.25">
      <c r="A450" s="34">
        <v>45610</v>
      </c>
      <c r="B450" s="64">
        <v>11</v>
      </c>
      <c r="C450" s="64">
        <v>4</v>
      </c>
      <c r="D450" s="64">
        <v>17</v>
      </c>
      <c r="E450" s="42">
        <v>35.789900000000003</v>
      </c>
      <c r="F450" s="64" t="str">
        <f>IF(AND(RTO__39[[#This Row],[Month]]&gt;5,RTO__39[[#This Row],[Month]]&lt;10,RTO__39[[#This Row],[Day of Week]]&lt;=5,RTO__39[[#This Row],[Hour]]&gt;=15,RTO__39[[#This Row],[Hour]]&lt;=18),"ON","OFF")</f>
        <v>OFF</v>
      </c>
      <c r="G450"/>
      <c r="H450"/>
      <c r="I450"/>
    </row>
    <row r="451" spans="1:9" x14ac:dyDescent="0.25">
      <c r="A451" s="34">
        <v>45610</v>
      </c>
      <c r="B451" s="64">
        <v>11</v>
      </c>
      <c r="C451" s="64">
        <v>4</v>
      </c>
      <c r="D451" s="64">
        <v>18</v>
      </c>
      <c r="E451" s="42">
        <v>33.353400000000001</v>
      </c>
      <c r="F451" s="64" t="str">
        <f>IF(AND(RTO__39[[#This Row],[Month]]&gt;5,RTO__39[[#This Row],[Month]]&lt;10,RTO__39[[#This Row],[Day of Week]]&lt;=5,RTO__39[[#This Row],[Hour]]&gt;=15,RTO__39[[#This Row],[Hour]]&lt;=18),"ON","OFF")</f>
        <v>OFF</v>
      </c>
      <c r="G451"/>
      <c r="H451"/>
      <c r="I451"/>
    </row>
    <row r="452" spans="1:9" x14ac:dyDescent="0.25">
      <c r="A452" s="34">
        <v>45610</v>
      </c>
      <c r="B452" s="64">
        <v>11</v>
      </c>
      <c r="C452" s="64">
        <v>4</v>
      </c>
      <c r="D452" s="64">
        <v>19</v>
      </c>
      <c r="E452" s="42">
        <v>31.868500000000001</v>
      </c>
      <c r="F452" s="64" t="str">
        <f>IF(AND(RTO__39[[#This Row],[Month]]&gt;5,RTO__39[[#This Row],[Month]]&lt;10,RTO__39[[#This Row],[Day of Week]]&lt;=5,RTO__39[[#This Row],[Hour]]&gt;=15,RTO__39[[#This Row],[Hour]]&lt;=18),"ON","OFF")</f>
        <v>OFF</v>
      </c>
      <c r="G452"/>
      <c r="H452"/>
      <c r="I452"/>
    </row>
    <row r="453" spans="1:9" x14ac:dyDescent="0.25">
      <c r="A453" s="34">
        <v>45610</v>
      </c>
      <c r="B453" s="64">
        <v>11</v>
      </c>
      <c r="C453" s="64">
        <v>4</v>
      </c>
      <c r="D453" s="64">
        <v>20</v>
      </c>
      <c r="E453" s="42">
        <v>36.057699999999997</v>
      </c>
      <c r="F453" s="64" t="str">
        <f>IF(AND(RTO__39[[#This Row],[Month]]&gt;5,RTO__39[[#This Row],[Month]]&lt;10,RTO__39[[#This Row],[Day of Week]]&lt;=5,RTO__39[[#This Row],[Hour]]&gt;=15,RTO__39[[#This Row],[Hour]]&lt;=18),"ON","OFF")</f>
        <v>OFF</v>
      </c>
      <c r="G453"/>
      <c r="H453"/>
      <c r="I453"/>
    </row>
    <row r="454" spans="1:9" x14ac:dyDescent="0.25">
      <c r="A454" s="34">
        <v>45610</v>
      </c>
      <c r="B454" s="64">
        <v>11</v>
      </c>
      <c r="C454" s="64">
        <v>4</v>
      </c>
      <c r="D454" s="64">
        <v>21</v>
      </c>
      <c r="E454" s="42">
        <v>35.274999999999999</v>
      </c>
      <c r="F454" s="64" t="str">
        <f>IF(AND(RTO__39[[#This Row],[Month]]&gt;5,RTO__39[[#This Row],[Month]]&lt;10,RTO__39[[#This Row],[Day of Week]]&lt;=5,RTO__39[[#This Row],[Hour]]&gt;=15,RTO__39[[#This Row],[Hour]]&lt;=18),"ON","OFF")</f>
        <v>OFF</v>
      </c>
      <c r="G454"/>
      <c r="H454"/>
      <c r="I454"/>
    </row>
    <row r="455" spans="1:9" x14ac:dyDescent="0.25">
      <c r="A455" s="34">
        <v>45610</v>
      </c>
      <c r="B455" s="64">
        <v>11</v>
      </c>
      <c r="C455" s="64">
        <v>4</v>
      </c>
      <c r="D455" s="64">
        <v>22</v>
      </c>
      <c r="E455" s="42">
        <v>30.435400000000001</v>
      </c>
      <c r="F455" s="64" t="str">
        <f>IF(AND(RTO__39[[#This Row],[Month]]&gt;5,RTO__39[[#This Row],[Month]]&lt;10,RTO__39[[#This Row],[Day of Week]]&lt;=5,RTO__39[[#This Row],[Hour]]&gt;=15,RTO__39[[#This Row],[Hour]]&lt;=18),"ON","OFF")</f>
        <v>OFF</v>
      </c>
      <c r="G455"/>
      <c r="H455"/>
      <c r="I455"/>
    </row>
    <row r="456" spans="1:9" x14ac:dyDescent="0.25">
      <c r="A456" s="34">
        <v>45610</v>
      </c>
      <c r="B456" s="64">
        <v>11</v>
      </c>
      <c r="C456" s="64">
        <v>4</v>
      </c>
      <c r="D456" s="64">
        <v>23</v>
      </c>
      <c r="E456" s="42">
        <v>16.1753</v>
      </c>
      <c r="F456" s="64" t="str">
        <f>IF(AND(RTO__39[[#This Row],[Month]]&gt;5,RTO__39[[#This Row],[Month]]&lt;10,RTO__39[[#This Row],[Day of Week]]&lt;=5,RTO__39[[#This Row],[Hour]]&gt;=15,RTO__39[[#This Row],[Hour]]&lt;=18),"ON","OFF")</f>
        <v>OFF</v>
      </c>
      <c r="G456"/>
      <c r="H456"/>
      <c r="I456"/>
    </row>
    <row r="457" spans="1:9" x14ac:dyDescent="0.25">
      <c r="A457" s="34">
        <v>45610</v>
      </c>
      <c r="B457" s="64">
        <v>11</v>
      </c>
      <c r="C457" s="64">
        <v>4</v>
      </c>
      <c r="D457" s="64">
        <v>24</v>
      </c>
      <c r="E457" s="42">
        <v>13.1662</v>
      </c>
      <c r="F457" s="64" t="str">
        <f>IF(AND(RTO__39[[#This Row],[Month]]&gt;5,RTO__39[[#This Row],[Month]]&lt;10,RTO__39[[#This Row],[Day of Week]]&lt;=5,RTO__39[[#This Row],[Hour]]&gt;=15,RTO__39[[#This Row],[Hour]]&lt;=18),"ON","OFF")</f>
        <v>OFF</v>
      </c>
      <c r="G457"/>
      <c r="H457"/>
      <c r="I457"/>
    </row>
    <row r="458" spans="1:9" x14ac:dyDescent="0.25">
      <c r="A458" s="34">
        <v>45611</v>
      </c>
      <c r="B458" s="64">
        <v>11</v>
      </c>
      <c r="C458" s="64">
        <v>5</v>
      </c>
      <c r="D458" s="64">
        <v>1</v>
      </c>
      <c r="E458" s="42">
        <v>14.041399999999999</v>
      </c>
      <c r="F458" s="64" t="str">
        <f>IF(AND(RTO__39[[#This Row],[Month]]&gt;5,RTO__39[[#This Row],[Month]]&lt;10,RTO__39[[#This Row],[Day of Week]]&lt;=5,RTO__39[[#This Row],[Hour]]&gt;=15,RTO__39[[#This Row],[Hour]]&lt;=18),"ON","OFF")</f>
        <v>OFF</v>
      </c>
      <c r="G458"/>
      <c r="H458"/>
      <c r="I458"/>
    </row>
    <row r="459" spans="1:9" x14ac:dyDescent="0.25">
      <c r="A459" s="34">
        <v>45611</v>
      </c>
      <c r="B459" s="64">
        <v>11</v>
      </c>
      <c r="C459" s="64">
        <v>5</v>
      </c>
      <c r="D459" s="64">
        <v>2</v>
      </c>
      <c r="E459" s="42">
        <v>12.9175</v>
      </c>
      <c r="F459" s="64" t="str">
        <f>IF(AND(RTO__39[[#This Row],[Month]]&gt;5,RTO__39[[#This Row],[Month]]&lt;10,RTO__39[[#This Row],[Day of Week]]&lt;=5,RTO__39[[#This Row],[Hour]]&gt;=15,RTO__39[[#This Row],[Hour]]&lt;=18),"ON","OFF")</f>
        <v>OFF</v>
      </c>
      <c r="G459"/>
      <c r="H459"/>
      <c r="I459"/>
    </row>
    <row r="460" spans="1:9" x14ac:dyDescent="0.25">
      <c r="A460" s="34">
        <v>45611</v>
      </c>
      <c r="B460" s="64">
        <v>11</v>
      </c>
      <c r="C460" s="64">
        <v>5</v>
      </c>
      <c r="D460" s="64">
        <v>3</v>
      </c>
      <c r="E460" s="42">
        <v>12.7677</v>
      </c>
      <c r="F460" s="64" t="str">
        <f>IF(AND(RTO__39[[#This Row],[Month]]&gt;5,RTO__39[[#This Row],[Month]]&lt;10,RTO__39[[#This Row],[Day of Week]]&lt;=5,RTO__39[[#This Row],[Hour]]&gt;=15,RTO__39[[#This Row],[Hour]]&lt;=18),"ON","OFF")</f>
        <v>OFF</v>
      </c>
      <c r="G460"/>
      <c r="H460"/>
      <c r="I460"/>
    </row>
    <row r="461" spans="1:9" x14ac:dyDescent="0.25">
      <c r="A461" s="34">
        <v>45611</v>
      </c>
      <c r="B461" s="64">
        <v>11</v>
      </c>
      <c r="C461" s="64">
        <v>5</v>
      </c>
      <c r="D461" s="64">
        <v>4</v>
      </c>
      <c r="E461" s="42">
        <v>12.8172</v>
      </c>
      <c r="F461" s="64" t="str">
        <f>IF(AND(RTO__39[[#This Row],[Month]]&gt;5,RTO__39[[#This Row],[Month]]&lt;10,RTO__39[[#This Row],[Day of Week]]&lt;=5,RTO__39[[#This Row],[Hour]]&gt;=15,RTO__39[[#This Row],[Hour]]&lt;=18),"ON","OFF")</f>
        <v>OFF</v>
      </c>
      <c r="G461"/>
      <c r="H461"/>
      <c r="I461"/>
    </row>
    <row r="462" spans="1:9" x14ac:dyDescent="0.25">
      <c r="A462" s="34">
        <v>45611</v>
      </c>
      <c r="B462" s="64">
        <v>11</v>
      </c>
      <c r="C462" s="64">
        <v>5</v>
      </c>
      <c r="D462" s="64">
        <v>5</v>
      </c>
      <c r="E462" s="42">
        <v>23.885000000000002</v>
      </c>
      <c r="F462" s="64" t="str">
        <f>IF(AND(RTO__39[[#This Row],[Month]]&gt;5,RTO__39[[#This Row],[Month]]&lt;10,RTO__39[[#This Row],[Day of Week]]&lt;=5,RTO__39[[#This Row],[Hour]]&gt;=15,RTO__39[[#This Row],[Hour]]&lt;=18),"ON","OFF")</f>
        <v>OFF</v>
      </c>
      <c r="G462"/>
      <c r="H462"/>
      <c r="I462"/>
    </row>
    <row r="463" spans="1:9" x14ac:dyDescent="0.25">
      <c r="A463" s="34">
        <v>45611</v>
      </c>
      <c r="B463" s="64">
        <v>11</v>
      </c>
      <c r="C463" s="64">
        <v>5</v>
      </c>
      <c r="D463" s="64">
        <v>6</v>
      </c>
      <c r="E463" s="42">
        <v>56.595799999999997</v>
      </c>
      <c r="F463" s="64" t="str">
        <f>IF(AND(RTO__39[[#This Row],[Month]]&gt;5,RTO__39[[#This Row],[Month]]&lt;10,RTO__39[[#This Row],[Day of Week]]&lt;=5,RTO__39[[#This Row],[Hour]]&gt;=15,RTO__39[[#This Row],[Hour]]&lt;=18),"ON","OFF")</f>
        <v>OFF</v>
      </c>
      <c r="G463"/>
      <c r="H463"/>
      <c r="I463"/>
    </row>
    <row r="464" spans="1:9" x14ac:dyDescent="0.25">
      <c r="A464" s="34">
        <v>45611</v>
      </c>
      <c r="B464" s="64">
        <v>11</v>
      </c>
      <c r="C464" s="64">
        <v>5</v>
      </c>
      <c r="D464" s="64">
        <v>7</v>
      </c>
      <c r="E464" s="42">
        <v>30.630400000000002</v>
      </c>
      <c r="F464" s="64" t="str">
        <f>IF(AND(RTO__39[[#This Row],[Month]]&gt;5,RTO__39[[#This Row],[Month]]&lt;10,RTO__39[[#This Row],[Day of Week]]&lt;=5,RTO__39[[#This Row],[Hour]]&gt;=15,RTO__39[[#This Row],[Hour]]&lt;=18),"ON","OFF")</f>
        <v>OFF</v>
      </c>
      <c r="G464"/>
      <c r="H464"/>
      <c r="I464"/>
    </row>
    <row r="465" spans="1:9" x14ac:dyDescent="0.25">
      <c r="A465" s="34">
        <v>45611</v>
      </c>
      <c r="B465" s="64">
        <v>11</v>
      </c>
      <c r="C465" s="64">
        <v>5</v>
      </c>
      <c r="D465" s="64">
        <v>8</v>
      </c>
      <c r="E465" s="42">
        <v>17.0197</v>
      </c>
      <c r="F465" s="64" t="str">
        <f>IF(AND(RTO__39[[#This Row],[Month]]&gt;5,RTO__39[[#This Row],[Month]]&lt;10,RTO__39[[#This Row],[Day of Week]]&lt;=5,RTO__39[[#This Row],[Hour]]&gt;=15,RTO__39[[#This Row],[Hour]]&lt;=18),"ON","OFF")</f>
        <v>OFF</v>
      </c>
      <c r="G465"/>
      <c r="H465"/>
      <c r="I465"/>
    </row>
    <row r="466" spans="1:9" x14ac:dyDescent="0.25">
      <c r="A466" s="34">
        <v>45611</v>
      </c>
      <c r="B466" s="64">
        <v>11</v>
      </c>
      <c r="C466" s="64">
        <v>5</v>
      </c>
      <c r="D466" s="64">
        <v>9</v>
      </c>
      <c r="E466" s="42">
        <v>1.2024999999999999</v>
      </c>
      <c r="F466" s="64" t="str">
        <f>IF(AND(RTO__39[[#This Row],[Month]]&gt;5,RTO__39[[#This Row],[Month]]&lt;10,RTO__39[[#This Row],[Day of Week]]&lt;=5,RTO__39[[#This Row],[Hour]]&gt;=15,RTO__39[[#This Row],[Hour]]&lt;=18),"ON","OFF")</f>
        <v>OFF</v>
      </c>
      <c r="G466"/>
      <c r="H466"/>
      <c r="I466"/>
    </row>
    <row r="467" spans="1:9" x14ac:dyDescent="0.25">
      <c r="A467" s="34">
        <v>45611</v>
      </c>
      <c r="B467" s="64">
        <v>11</v>
      </c>
      <c r="C467" s="64">
        <v>5</v>
      </c>
      <c r="D467" s="64">
        <v>10</v>
      </c>
      <c r="E467" s="42">
        <v>2.2275999999999998</v>
      </c>
      <c r="F467" s="64" t="str">
        <f>IF(AND(RTO__39[[#This Row],[Month]]&gt;5,RTO__39[[#This Row],[Month]]&lt;10,RTO__39[[#This Row],[Day of Week]]&lt;=5,RTO__39[[#This Row],[Hour]]&gt;=15,RTO__39[[#This Row],[Hour]]&lt;=18),"ON","OFF")</f>
        <v>OFF</v>
      </c>
      <c r="G467"/>
      <c r="H467"/>
      <c r="I467"/>
    </row>
    <row r="468" spans="1:9" x14ac:dyDescent="0.25">
      <c r="A468" s="34">
        <v>45611</v>
      </c>
      <c r="B468" s="64">
        <v>11</v>
      </c>
      <c r="C468" s="64">
        <v>5</v>
      </c>
      <c r="D468" s="64">
        <v>11</v>
      </c>
      <c r="E468" s="42">
        <v>3.3656999999999999</v>
      </c>
      <c r="F468" s="64" t="str">
        <f>IF(AND(RTO__39[[#This Row],[Month]]&gt;5,RTO__39[[#This Row],[Month]]&lt;10,RTO__39[[#This Row],[Day of Week]]&lt;=5,RTO__39[[#This Row],[Hour]]&gt;=15,RTO__39[[#This Row],[Hour]]&lt;=18),"ON","OFF")</f>
        <v>OFF</v>
      </c>
      <c r="G468"/>
      <c r="H468"/>
      <c r="I468"/>
    </row>
    <row r="469" spans="1:9" x14ac:dyDescent="0.25">
      <c r="A469" s="34">
        <v>45611</v>
      </c>
      <c r="B469" s="64">
        <v>11</v>
      </c>
      <c r="C469" s="64">
        <v>5</v>
      </c>
      <c r="D469" s="64">
        <v>12</v>
      </c>
      <c r="E469" s="42">
        <v>3.7105000000000001</v>
      </c>
      <c r="F469" s="64" t="str">
        <f>IF(AND(RTO__39[[#This Row],[Month]]&gt;5,RTO__39[[#This Row],[Month]]&lt;10,RTO__39[[#This Row],[Day of Week]]&lt;=5,RTO__39[[#This Row],[Hour]]&gt;=15,RTO__39[[#This Row],[Hour]]&lt;=18),"ON","OFF")</f>
        <v>OFF</v>
      </c>
      <c r="G469"/>
      <c r="H469"/>
      <c r="I469"/>
    </row>
    <row r="470" spans="1:9" x14ac:dyDescent="0.25">
      <c r="A470" s="34">
        <v>45611</v>
      </c>
      <c r="B470" s="64">
        <v>11</v>
      </c>
      <c r="C470" s="64">
        <v>5</v>
      </c>
      <c r="D470" s="64">
        <v>13</v>
      </c>
      <c r="E470" s="42">
        <v>1.7058</v>
      </c>
      <c r="F470" s="64" t="str">
        <f>IF(AND(RTO__39[[#This Row],[Month]]&gt;5,RTO__39[[#This Row],[Month]]&lt;10,RTO__39[[#This Row],[Day of Week]]&lt;=5,RTO__39[[#This Row],[Hour]]&gt;=15,RTO__39[[#This Row],[Hour]]&lt;=18),"ON","OFF")</f>
        <v>OFF</v>
      </c>
      <c r="G470"/>
      <c r="H470"/>
      <c r="I470"/>
    </row>
    <row r="471" spans="1:9" x14ac:dyDescent="0.25">
      <c r="A471" s="34">
        <v>45611</v>
      </c>
      <c r="B471" s="64">
        <v>11</v>
      </c>
      <c r="C471" s="64">
        <v>5</v>
      </c>
      <c r="D471" s="64">
        <v>14</v>
      </c>
      <c r="E471" s="42">
        <v>-4.1265000000000001</v>
      </c>
      <c r="F471" s="64" t="str">
        <f>IF(AND(RTO__39[[#This Row],[Month]]&gt;5,RTO__39[[#This Row],[Month]]&lt;10,RTO__39[[#This Row],[Day of Week]]&lt;=5,RTO__39[[#This Row],[Hour]]&gt;=15,RTO__39[[#This Row],[Hour]]&lt;=18),"ON","OFF")</f>
        <v>OFF</v>
      </c>
      <c r="G471"/>
      <c r="H471"/>
      <c r="I471"/>
    </row>
    <row r="472" spans="1:9" x14ac:dyDescent="0.25">
      <c r="A472" s="34">
        <v>45611</v>
      </c>
      <c r="B472" s="64">
        <v>11</v>
      </c>
      <c r="C472" s="64">
        <v>5</v>
      </c>
      <c r="D472" s="64">
        <v>15</v>
      </c>
      <c r="E472" s="42">
        <v>4.3204000000000002</v>
      </c>
      <c r="F472" s="64" t="str">
        <f>IF(AND(RTO__39[[#This Row],[Month]]&gt;5,RTO__39[[#This Row],[Month]]&lt;10,RTO__39[[#This Row],[Day of Week]]&lt;=5,RTO__39[[#This Row],[Hour]]&gt;=15,RTO__39[[#This Row],[Hour]]&lt;=18),"ON","OFF")</f>
        <v>OFF</v>
      </c>
      <c r="G472"/>
      <c r="H472"/>
      <c r="I472"/>
    </row>
    <row r="473" spans="1:9" x14ac:dyDescent="0.25">
      <c r="A473" s="34">
        <v>45611</v>
      </c>
      <c r="B473" s="64">
        <v>11</v>
      </c>
      <c r="C473" s="64">
        <v>5</v>
      </c>
      <c r="D473" s="64">
        <v>16</v>
      </c>
      <c r="E473" s="42">
        <v>12.415100000000001</v>
      </c>
      <c r="F473" s="64" t="str">
        <f>IF(AND(RTO__39[[#This Row],[Month]]&gt;5,RTO__39[[#This Row],[Month]]&lt;10,RTO__39[[#This Row],[Day of Week]]&lt;=5,RTO__39[[#This Row],[Hour]]&gt;=15,RTO__39[[#This Row],[Hour]]&lt;=18),"ON","OFF")</f>
        <v>OFF</v>
      </c>
      <c r="G473"/>
      <c r="H473"/>
      <c r="I473"/>
    </row>
    <row r="474" spans="1:9" x14ac:dyDescent="0.25">
      <c r="A474" s="34">
        <v>45611</v>
      </c>
      <c r="B474" s="64">
        <v>11</v>
      </c>
      <c r="C474" s="64">
        <v>5</v>
      </c>
      <c r="D474" s="64">
        <v>17</v>
      </c>
      <c r="E474" s="42">
        <v>26.767600000000002</v>
      </c>
      <c r="F474" s="64" t="str">
        <f>IF(AND(RTO__39[[#This Row],[Month]]&gt;5,RTO__39[[#This Row],[Month]]&lt;10,RTO__39[[#This Row],[Day of Week]]&lt;=5,RTO__39[[#This Row],[Hour]]&gt;=15,RTO__39[[#This Row],[Hour]]&lt;=18),"ON","OFF")</f>
        <v>OFF</v>
      </c>
      <c r="G474"/>
      <c r="H474"/>
      <c r="I474"/>
    </row>
    <row r="475" spans="1:9" x14ac:dyDescent="0.25">
      <c r="A475" s="34">
        <v>45611</v>
      </c>
      <c r="B475" s="64">
        <v>11</v>
      </c>
      <c r="C475" s="64">
        <v>5</v>
      </c>
      <c r="D475" s="64">
        <v>18</v>
      </c>
      <c r="E475" s="42">
        <v>31.031500000000001</v>
      </c>
      <c r="F475" s="64" t="str">
        <f>IF(AND(RTO__39[[#This Row],[Month]]&gt;5,RTO__39[[#This Row],[Month]]&lt;10,RTO__39[[#This Row],[Day of Week]]&lt;=5,RTO__39[[#This Row],[Hour]]&gt;=15,RTO__39[[#This Row],[Hour]]&lt;=18),"ON","OFF")</f>
        <v>OFF</v>
      </c>
      <c r="G475"/>
      <c r="H475"/>
      <c r="I475"/>
    </row>
    <row r="476" spans="1:9" x14ac:dyDescent="0.25">
      <c r="A476" s="34">
        <v>45611</v>
      </c>
      <c r="B476" s="64">
        <v>11</v>
      </c>
      <c r="C476" s="64">
        <v>5</v>
      </c>
      <c r="D476" s="64">
        <v>19</v>
      </c>
      <c r="E476" s="42">
        <v>21.1143</v>
      </c>
      <c r="F476" s="64" t="str">
        <f>IF(AND(RTO__39[[#This Row],[Month]]&gt;5,RTO__39[[#This Row],[Month]]&lt;10,RTO__39[[#This Row],[Day of Week]]&lt;=5,RTO__39[[#This Row],[Hour]]&gt;=15,RTO__39[[#This Row],[Hour]]&lt;=18),"ON","OFF")</f>
        <v>OFF</v>
      </c>
      <c r="G476"/>
      <c r="H476"/>
      <c r="I476"/>
    </row>
    <row r="477" spans="1:9" x14ac:dyDescent="0.25">
      <c r="A477" s="34">
        <v>45611</v>
      </c>
      <c r="B477" s="64">
        <v>11</v>
      </c>
      <c r="C477" s="64">
        <v>5</v>
      </c>
      <c r="D477" s="64">
        <v>20</v>
      </c>
      <c r="E477" s="42">
        <v>22.356999999999999</v>
      </c>
      <c r="F477" s="64" t="str">
        <f>IF(AND(RTO__39[[#This Row],[Month]]&gt;5,RTO__39[[#This Row],[Month]]&lt;10,RTO__39[[#This Row],[Day of Week]]&lt;=5,RTO__39[[#This Row],[Hour]]&gt;=15,RTO__39[[#This Row],[Hour]]&lt;=18),"ON","OFF")</f>
        <v>OFF</v>
      </c>
      <c r="G477"/>
      <c r="H477"/>
      <c r="I477"/>
    </row>
    <row r="478" spans="1:9" x14ac:dyDescent="0.25">
      <c r="A478" s="34">
        <v>45611</v>
      </c>
      <c r="B478" s="64">
        <v>11</v>
      </c>
      <c r="C478" s="64">
        <v>5</v>
      </c>
      <c r="D478" s="64">
        <v>21</v>
      </c>
      <c r="E478" s="42">
        <v>24.6295</v>
      </c>
      <c r="F478" s="64" t="str">
        <f>IF(AND(RTO__39[[#This Row],[Month]]&gt;5,RTO__39[[#This Row],[Month]]&lt;10,RTO__39[[#This Row],[Day of Week]]&lt;=5,RTO__39[[#This Row],[Hour]]&gt;=15,RTO__39[[#This Row],[Hour]]&lt;=18),"ON","OFF")</f>
        <v>OFF</v>
      </c>
      <c r="G478"/>
      <c r="H478"/>
      <c r="I478"/>
    </row>
    <row r="479" spans="1:9" x14ac:dyDescent="0.25">
      <c r="A479" s="34">
        <v>45611</v>
      </c>
      <c r="B479" s="64">
        <v>11</v>
      </c>
      <c r="C479" s="64">
        <v>5</v>
      </c>
      <c r="D479" s="64">
        <v>22</v>
      </c>
      <c r="E479" s="42">
        <v>22.634</v>
      </c>
      <c r="F479" s="64" t="str">
        <f>IF(AND(RTO__39[[#This Row],[Month]]&gt;5,RTO__39[[#This Row],[Month]]&lt;10,RTO__39[[#This Row],[Day of Week]]&lt;=5,RTO__39[[#This Row],[Hour]]&gt;=15,RTO__39[[#This Row],[Hour]]&lt;=18),"ON","OFF")</f>
        <v>OFF</v>
      </c>
      <c r="G479"/>
      <c r="H479"/>
      <c r="I479"/>
    </row>
    <row r="480" spans="1:9" x14ac:dyDescent="0.25">
      <c r="A480" s="34">
        <v>45611</v>
      </c>
      <c r="B480" s="64">
        <v>11</v>
      </c>
      <c r="C480" s="64">
        <v>5</v>
      </c>
      <c r="D480" s="64">
        <v>23</v>
      </c>
      <c r="E480" s="42">
        <v>26.726500000000001</v>
      </c>
      <c r="F480" s="64" t="str">
        <f>IF(AND(RTO__39[[#This Row],[Month]]&gt;5,RTO__39[[#This Row],[Month]]&lt;10,RTO__39[[#This Row],[Day of Week]]&lt;=5,RTO__39[[#This Row],[Hour]]&gt;=15,RTO__39[[#This Row],[Hour]]&lt;=18),"ON","OFF")</f>
        <v>OFF</v>
      </c>
      <c r="G480"/>
      <c r="H480"/>
      <c r="I480"/>
    </row>
    <row r="481" spans="1:9" x14ac:dyDescent="0.25">
      <c r="A481" s="34">
        <v>45611</v>
      </c>
      <c r="B481" s="64">
        <v>11</v>
      </c>
      <c r="C481" s="64">
        <v>5</v>
      </c>
      <c r="D481" s="64">
        <v>24</v>
      </c>
      <c r="E481" s="42">
        <v>27.1403</v>
      </c>
      <c r="F481" s="64" t="str">
        <f>IF(AND(RTO__39[[#This Row],[Month]]&gt;5,RTO__39[[#This Row],[Month]]&lt;10,RTO__39[[#This Row],[Day of Week]]&lt;=5,RTO__39[[#This Row],[Hour]]&gt;=15,RTO__39[[#This Row],[Hour]]&lt;=18),"ON","OFF")</f>
        <v>OFF</v>
      </c>
      <c r="G481"/>
      <c r="H481"/>
      <c r="I481"/>
    </row>
    <row r="482" spans="1:9" x14ac:dyDescent="0.25">
      <c r="A482" s="34">
        <v>45612</v>
      </c>
      <c r="B482" s="64">
        <v>11</v>
      </c>
      <c r="C482" s="64">
        <v>6</v>
      </c>
      <c r="D482" s="64">
        <v>1</v>
      </c>
      <c r="E482" s="42">
        <v>27.167200000000001</v>
      </c>
      <c r="F482" s="64" t="str">
        <f>IF(AND(RTO__39[[#This Row],[Month]]&gt;5,RTO__39[[#This Row],[Month]]&lt;10,RTO__39[[#This Row],[Day of Week]]&lt;=5,RTO__39[[#This Row],[Hour]]&gt;=15,RTO__39[[#This Row],[Hour]]&lt;=18),"ON","OFF")</f>
        <v>OFF</v>
      </c>
      <c r="G482"/>
      <c r="H482"/>
      <c r="I482"/>
    </row>
    <row r="483" spans="1:9" x14ac:dyDescent="0.25">
      <c r="A483" s="34">
        <v>45612</v>
      </c>
      <c r="B483" s="64">
        <v>11</v>
      </c>
      <c r="C483" s="64">
        <v>6</v>
      </c>
      <c r="D483" s="64">
        <v>2</v>
      </c>
      <c r="E483" s="42">
        <v>26.2912</v>
      </c>
      <c r="F483" s="64" t="str">
        <f>IF(AND(RTO__39[[#This Row],[Month]]&gt;5,RTO__39[[#This Row],[Month]]&lt;10,RTO__39[[#This Row],[Day of Week]]&lt;=5,RTO__39[[#This Row],[Hour]]&gt;=15,RTO__39[[#This Row],[Hour]]&lt;=18),"ON","OFF")</f>
        <v>OFF</v>
      </c>
      <c r="G483"/>
      <c r="H483"/>
      <c r="I483"/>
    </row>
    <row r="484" spans="1:9" x14ac:dyDescent="0.25">
      <c r="A484" s="34">
        <v>45612</v>
      </c>
      <c r="B484" s="64">
        <v>11</v>
      </c>
      <c r="C484" s="64">
        <v>6</v>
      </c>
      <c r="D484" s="64">
        <v>3</v>
      </c>
      <c r="E484" s="42">
        <v>27.5366</v>
      </c>
      <c r="F484" s="64" t="str">
        <f>IF(AND(RTO__39[[#This Row],[Month]]&gt;5,RTO__39[[#This Row],[Month]]&lt;10,RTO__39[[#This Row],[Day of Week]]&lt;=5,RTO__39[[#This Row],[Hour]]&gt;=15,RTO__39[[#This Row],[Hour]]&lt;=18),"ON","OFF")</f>
        <v>OFF</v>
      </c>
      <c r="G484"/>
      <c r="H484"/>
      <c r="I484"/>
    </row>
    <row r="485" spans="1:9" x14ac:dyDescent="0.25">
      <c r="A485" s="34">
        <v>45612</v>
      </c>
      <c r="B485" s="64">
        <v>11</v>
      </c>
      <c r="C485" s="64">
        <v>6</v>
      </c>
      <c r="D485" s="64">
        <v>4</v>
      </c>
      <c r="E485" s="42">
        <v>26.0168</v>
      </c>
      <c r="F485" s="64" t="str">
        <f>IF(AND(RTO__39[[#This Row],[Month]]&gt;5,RTO__39[[#This Row],[Month]]&lt;10,RTO__39[[#This Row],[Day of Week]]&lt;=5,RTO__39[[#This Row],[Hour]]&gt;=15,RTO__39[[#This Row],[Hour]]&lt;=18),"ON","OFF")</f>
        <v>OFF</v>
      </c>
      <c r="G485"/>
      <c r="H485"/>
      <c r="I485"/>
    </row>
    <row r="486" spans="1:9" x14ac:dyDescent="0.25">
      <c r="A486" s="34">
        <v>45612</v>
      </c>
      <c r="B486" s="64">
        <v>11</v>
      </c>
      <c r="C486" s="64">
        <v>6</v>
      </c>
      <c r="D486" s="64">
        <v>5</v>
      </c>
      <c r="E486" s="42">
        <v>26.210599999999999</v>
      </c>
      <c r="F486" s="64" t="str">
        <f>IF(AND(RTO__39[[#This Row],[Month]]&gt;5,RTO__39[[#This Row],[Month]]&lt;10,RTO__39[[#This Row],[Day of Week]]&lt;=5,RTO__39[[#This Row],[Hour]]&gt;=15,RTO__39[[#This Row],[Hour]]&lt;=18),"ON","OFF")</f>
        <v>OFF</v>
      </c>
      <c r="G486"/>
      <c r="H486"/>
      <c r="I486"/>
    </row>
    <row r="487" spans="1:9" x14ac:dyDescent="0.25">
      <c r="A487" s="34">
        <v>45612</v>
      </c>
      <c r="B487" s="64">
        <v>11</v>
      </c>
      <c r="C487" s="64">
        <v>6</v>
      </c>
      <c r="D487" s="64">
        <v>6</v>
      </c>
      <c r="E487" s="42">
        <v>30.108499999999999</v>
      </c>
      <c r="F487" s="64" t="str">
        <f>IF(AND(RTO__39[[#This Row],[Month]]&gt;5,RTO__39[[#This Row],[Month]]&lt;10,RTO__39[[#This Row],[Day of Week]]&lt;=5,RTO__39[[#This Row],[Hour]]&gt;=15,RTO__39[[#This Row],[Hour]]&lt;=18),"ON","OFF")</f>
        <v>OFF</v>
      </c>
      <c r="G487"/>
      <c r="H487"/>
      <c r="I487"/>
    </row>
    <row r="488" spans="1:9" x14ac:dyDescent="0.25">
      <c r="A488" s="34">
        <v>45612</v>
      </c>
      <c r="B488" s="64">
        <v>11</v>
      </c>
      <c r="C488" s="64">
        <v>6</v>
      </c>
      <c r="D488" s="64">
        <v>7</v>
      </c>
      <c r="E488" s="42">
        <v>29.939800000000002</v>
      </c>
      <c r="F488" s="64" t="str">
        <f>IF(AND(RTO__39[[#This Row],[Month]]&gt;5,RTO__39[[#This Row],[Month]]&lt;10,RTO__39[[#This Row],[Day of Week]]&lt;=5,RTO__39[[#This Row],[Hour]]&gt;=15,RTO__39[[#This Row],[Hour]]&lt;=18),"ON","OFF")</f>
        <v>OFF</v>
      </c>
      <c r="G488"/>
      <c r="H488"/>
      <c r="I488"/>
    </row>
    <row r="489" spans="1:9" x14ac:dyDescent="0.25">
      <c r="A489" s="34">
        <v>45612</v>
      </c>
      <c r="B489" s="64">
        <v>11</v>
      </c>
      <c r="C489" s="64">
        <v>6</v>
      </c>
      <c r="D489" s="64">
        <v>8</v>
      </c>
      <c r="E489" s="42">
        <v>0.79520000000000002</v>
      </c>
      <c r="F489" s="64" t="str">
        <f>IF(AND(RTO__39[[#This Row],[Month]]&gt;5,RTO__39[[#This Row],[Month]]&lt;10,RTO__39[[#This Row],[Day of Week]]&lt;=5,RTO__39[[#This Row],[Hour]]&gt;=15,RTO__39[[#This Row],[Hour]]&lt;=18),"ON","OFF")</f>
        <v>OFF</v>
      </c>
      <c r="G489"/>
      <c r="H489"/>
      <c r="I489"/>
    </row>
    <row r="490" spans="1:9" x14ac:dyDescent="0.25">
      <c r="A490" s="34">
        <v>45612</v>
      </c>
      <c r="B490" s="64">
        <v>11</v>
      </c>
      <c r="C490" s="64">
        <v>6</v>
      </c>
      <c r="D490" s="64">
        <v>9</v>
      </c>
      <c r="E490" s="42">
        <v>-5.8320999999999996</v>
      </c>
      <c r="F490" s="64" t="str">
        <f>IF(AND(RTO__39[[#This Row],[Month]]&gt;5,RTO__39[[#This Row],[Month]]&lt;10,RTO__39[[#This Row],[Day of Week]]&lt;=5,RTO__39[[#This Row],[Hour]]&gt;=15,RTO__39[[#This Row],[Hour]]&lt;=18),"ON","OFF")</f>
        <v>OFF</v>
      </c>
      <c r="G490"/>
      <c r="H490"/>
      <c r="I490"/>
    </row>
    <row r="491" spans="1:9" x14ac:dyDescent="0.25">
      <c r="A491" s="34">
        <v>45612</v>
      </c>
      <c r="B491" s="64">
        <v>11</v>
      </c>
      <c r="C491" s="64">
        <v>6</v>
      </c>
      <c r="D491" s="64">
        <v>10</v>
      </c>
      <c r="E491" s="42">
        <v>-7.0117000000000003</v>
      </c>
      <c r="F491" s="64" t="str">
        <f>IF(AND(RTO__39[[#This Row],[Month]]&gt;5,RTO__39[[#This Row],[Month]]&lt;10,RTO__39[[#This Row],[Day of Week]]&lt;=5,RTO__39[[#This Row],[Hour]]&gt;=15,RTO__39[[#This Row],[Hour]]&lt;=18),"ON","OFF")</f>
        <v>OFF</v>
      </c>
      <c r="G491"/>
      <c r="H491"/>
      <c r="I491"/>
    </row>
    <row r="492" spans="1:9" x14ac:dyDescent="0.25">
      <c r="A492" s="34">
        <v>45612</v>
      </c>
      <c r="B492" s="64">
        <v>11</v>
      </c>
      <c r="C492" s="64">
        <v>6</v>
      </c>
      <c r="D492" s="64">
        <v>11</v>
      </c>
      <c r="E492" s="42">
        <v>-6.2335000000000003</v>
      </c>
      <c r="F492" s="64" t="str">
        <f>IF(AND(RTO__39[[#This Row],[Month]]&gt;5,RTO__39[[#This Row],[Month]]&lt;10,RTO__39[[#This Row],[Day of Week]]&lt;=5,RTO__39[[#This Row],[Hour]]&gt;=15,RTO__39[[#This Row],[Hour]]&lt;=18),"ON","OFF")</f>
        <v>OFF</v>
      </c>
      <c r="G492"/>
      <c r="H492"/>
      <c r="I492"/>
    </row>
    <row r="493" spans="1:9" x14ac:dyDescent="0.25">
      <c r="A493" s="34">
        <v>45612</v>
      </c>
      <c r="B493" s="64">
        <v>11</v>
      </c>
      <c r="C493" s="64">
        <v>6</v>
      </c>
      <c r="D493" s="64">
        <v>12</v>
      </c>
      <c r="E493" s="42">
        <v>-15.9542</v>
      </c>
      <c r="F493" s="64" t="str">
        <f>IF(AND(RTO__39[[#This Row],[Month]]&gt;5,RTO__39[[#This Row],[Month]]&lt;10,RTO__39[[#This Row],[Day of Week]]&lt;=5,RTO__39[[#This Row],[Hour]]&gt;=15,RTO__39[[#This Row],[Hour]]&lt;=18),"ON","OFF")</f>
        <v>OFF</v>
      </c>
      <c r="G493"/>
      <c r="H493"/>
      <c r="I493"/>
    </row>
    <row r="494" spans="1:9" x14ac:dyDescent="0.25">
      <c r="A494" s="34">
        <v>45612</v>
      </c>
      <c r="B494" s="64">
        <v>11</v>
      </c>
      <c r="C494" s="64">
        <v>6</v>
      </c>
      <c r="D494" s="64">
        <v>13</v>
      </c>
      <c r="E494" s="42">
        <v>-35.439</v>
      </c>
      <c r="F494" s="64" t="str">
        <f>IF(AND(RTO__39[[#This Row],[Month]]&gt;5,RTO__39[[#This Row],[Month]]&lt;10,RTO__39[[#This Row],[Day of Week]]&lt;=5,RTO__39[[#This Row],[Hour]]&gt;=15,RTO__39[[#This Row],[Hour]]&lt;=18),"ON","OFF")</f>
        <v>OFF</v>
      </c>
      <c r="G494"/>
      <c r="H494"/>
      <c r="I494"/>
    </row>
    <row r="495" spans="1:9" x14ac:dyDescent="0.25">
      <c r="A495" s="34">
        <v>45612</v>
      </c>
      <c r="B495" s="64">
        <v>11</v>
      </c>
      <c r="C495" s="64">
        <v>6</v>
      </c>
      <c r="D495" s="64">
        <v>14</v>
      </c>
      <c r="E495" s="42">
        <v>-26.932600000000001</v>
      </c>
      <c r="F495" s="64" t="str">
        <f>IF(AND(RTO__39[[#This Row],[Month]]&gt;5,RTO__39[[#This Row],[Month]]&lt;10,RTO__39[[#This Row],[Day of Week]]&lt;=5,RTO__39[[#This Row],[Hour]]&gt;=15,RTO__39[[#This Row],[Hour]]&lt;=18),"ON","OFF")</f>
        <v>OFF</v>
      </c>
      <c r="G495"/>
      <c r="H495"/>
      <c r="I495"/>
    </row>
    <row r="496" spans="1:9" x14ac:dyDescent="0.25">
      <c r="A496" s="34">
        <v>45612</v>
      </c>
      <c r="B496" s="64">
        <v>11</v>
      </c>
      <c r="C496" s="64">
        <v>6</v>
      </c>
      <c r="D496" s="64">
        <v>15</v>
      </c>
      <c r="E496" s="42">
        <v>3.3576999999999999</v>
      </c>
      <c r="F496" s="64" t="str">
        <f>IF(AND(RTO__39[[#This Row],[Month]]&gt;5,RTO__39[[#This Row],[Month]]&lt;10,RTO__39[[#This Row],[Day of Week]]&lt;=5,RTO__39[[#This Row],[Hour]]&gt;=15,RTO__39[[#This Row],[Hour]]&lt;=18),"ON","OFF")</f>
        <v>OFF</v>
      </c>
      <c r="G496"/>
      <c r="H496"/>
      <c r="I496"/>
    </row>
    <row r="497" spans="1:9" x14ac:dyDescent="0.25">
      <c r="A497" s="34">
        <v>45612</v>
      </c>
      <c r="B497" s="64">
        <v>11</v>
      </c>
      <c r="C497" s="64">
        <v>6</v>
      </c>
      <c r="D497" s="64">
        <v>16</v>
      </c>
      <c r="E497" s="42">
        <v>11.0053</v>
      </c>
      <c r="F497" s="64" t="str">
        <f>IF(AND(RTO__39[[#This Row],[Month]]&gt;5,RTO__39[[#This Row],[Month]]&lt;10,RTO__39[[#This Row],[Day of Week]]&lt;=5,RTO__39[[#This Row],[Hour]]&gt;=15,RTO__39[[#This Row],[Hour]]&lt;=18),"ON","OFF")</f>
        <v>OFF</v>
      </c>
      <c r="G497"/>
      <c r="H497"/>
      <c r="I497"/>
    </row>
    <row r="498" spans="1:9" x14ac:dyDescent="0.25">
      <c r="A498" s="34">
        <v>45612</v>
      </c>
      <c r="B498" s="64">
        <v>11</v>
      </c>
      <c r="C498" s="64">
        <v>6</v>
      </c>
      <c r="D498" s="64">
        <v>17</v>
      </c>
      <c r="E498" s="42">
        <v>33.2517</v>
      </c>
      <c r="F498" s="64" t="str">
        <f>IF(AND(RTO__39[[#This Row],[Month]]&gt;5,RTO__39[[#This Row],[Month]]&lt;10,RTO__39[[#This Row],[Day of Week]]&lt;=5,RTO__39[[#This Row],[Hour]]&gt;=15,RTO__39[[#This Row],[Hour]]&lt;=18),"ON","OFF")</f>
        <v>OFF</v>
      </c>
      <c r="G498"/>
      <c r="H498"/>
      <c r="I498"/>
    </row>
    <row r="499" spans="1:9" x14ac:dyDescent="0.25">
      <c r="A499" s="34">
        <v>45612</v>
      </c>
      <c r="B499" s="64">
        <v>11</v>
      </c>
      <c r="C499" s="64">
        <v>6</v>
      </c>
      <c r="D499" s="64">
        <v>18</v>
      </c>
      <c r="E499" s="42">
        <v>31.339700000000001</v>
      </c>
      <c r="F499" s="64" t="str">
        <f>IF(AND(RTO__39[[#This Row],[Month]]&gt;5,RTO__39[[#This Row],[Month]]&lt;10,RTO__39[[#This Row],[Day of Week]]&lt;=5,RTO__39[[#This Row],[Hour]]&gt;=15,RTO__39[[#This Row],[Hour]]&lt;=18),"ON","OFF")</f>
        <v>OFF</v>
      </c>
      <c r="G499"/>
      <c r="H499"/>
      <c r="I499"/>
    </row>
    <row r="500" spans="1:9" x14ac:dyDescent="0.25">
      <c r="A500" s="34">
        <v>45612</v>
      </c>
      <c r="B500" s="64">
        <v>11</v>
      </c>
      <c r="C500" s="64">
        <v>6</v>
      </c>
      <c r="D500" s="64">
        <v>19</v>
      </c>
      <c r="E500" s="42">
        <v>28.580300000000001</v>
      </c>
      <c r="F500" s="64" t="str">
        <f>IF(AND(RTO__39[[#This Row],[Month]]&gt;5,RTO__39[[#This Row],[Month]]&lt;10,RTO__39[[#This Row],[Day of Week]]&lt;=5,RTO__39[[#This Row],[Hour]]&gt;=15,RTO__39[[#This Row],[Hour]]&lt;=18),"ON","OFF")</f>
        <v>OFF</v>
      </c>
      <c r="G500"/>
      <c r="H500"/>
      <c r="I500"/>
    </row>
    <row r="501" spans="1:9" x14ac:dyDescent="0.25">
      <c r="A501" s="34">
        <v>45612</v>
      </c>
      <c r="B501" s="64">
        <v>11</v>
      </c>
      <c r="C501" s="64">
        <v>6</v>
      </c>
      <c r="D501" s="64">
        <v>20</v>
      </c>
      <c r="E501" s="42">
        <v>35.716000000000001</v>
      </c>
      <c r="F501" s="64" t="str">
        <f>IF(AND(RTO__39[[#This Row],[Month]]&gt;5,RTO__39[[#This Row],[Month]]&lt;10,RTO__39[[#This Row],[Day of Week]]&lt;=5,RTO__39[[#This Row],[Hour]]&gt;=15,RTO__39[[#This Row],[Hour]]&lt;=18),"ON","OFF")</f>
        <v>OFF</v>
      </c>
      <c r="G501"/>
      <c r="H501"/>
      <c r="I501"/>
    </row>
    <row r="502" spans="1:9" x14ac:dyDescent="0.25">
      <c r="A502" s="34">
        <v>45612</v>
      </c>
      <c r="B502" s="64">
        <v>11</v>
      </c>
      <c r="C502" s="64">
        <v>6</v>
      </c>
      <c r="D502" s="64">
        <v>21</v>
      </c>
      <c r="E502" s="42">
        <v>36.005899999999997</v>
      </c>
      <c r="F502" s="64" t="str">
        <f>IF(AND(RTO__39[[#This Row],[Month]]&gt;5,RTO__39[[#This Row],[Month]]&lt;10,RTO__39[[#This Row],[Day of Week]]&lt;=5,RTO__39[[#This Row],[Hour]]&gt;=15,RTO__39[[#This Row],[Hour]]&lt;=18),"ON","OFF")</f>
        <v>OFF</v>
      </c>
      <c r="G502"/>
      <c r="H502"/>
      <c r="I502"/>
    </row>
    <row r="503" spans="1:9" x14ac:dyDescent="0.25">
      <c r="A503" s="34">
        <v>45612</v>
      </c>
      <c r="B503" s="64">
        <v>11</v>
      </c>
      <c r="C503" s="64">
        <v>6</v>
      </c>
      <c r="D503" s="64">
        <v>22</v>
      </c>
      <c r="E503" s="42">
        <v>37.865400000000001</v>
      </c>
      <c r="F503" s="64" t="str">
        <f>IF(AND(RTO__39[[#This Row],[Month]]&gt;5,RTO__39[[#This Row],[Month]]&lt;10,RTO__39[[#This Row],[Day of Week]]&lt;=5,RTO__39[[#This Row],[Hour]]&gt;=15,RTO__39[[#This Row],[Hour]]&lt;=18),"ON","OFF")</f>
        <v>OFF</v>
      </c>
      <c r="G503"/>
      <c r="H503"/>
      <c r="I503"/>
    </row>
    <row r="504" spans="1:9" x14ac:dyDescent="0.25">
      <c r="A504" s="34">
        <v>45612</v>
      </c>
      <c r="B504" s="64">
        <v>11</v>
      </c>
      <c r="C504" s="64">
        <v>6</v>
      </c>
      <c r="D504" s="64">
        <v>23</v>
      </c>
      <c r="E504" s="42">
        <v>38.400300000000001</v>
      </c>
      <c r="F504" s="64" t="str">
        <f>IF(AND(RTO__39[[#This Row],[Month]]&gt;5,RTO__39[[#This Row],[Month]]&lt;10,RTO__39[[#This Row],[Day of Week]]&lt;=5,RTO__39[[#This Row],[Hour]]&gt;=15,RTO__39[[#This Row],[Hour]]&lt;=18),"ON","OFF")</f>
        <v>OFF</v>
      </c>
      <c r="G504"/>
      <c r="H504"/>
      <c r="I504"/>
    </row>
    <row r="505" spans="1:9" x14ac:dyDescent="0.25">
      <c r="A505" s="34">
        <v>45612</v>
      </c>
      <c r="B505" s="64">
        <v>11</v>
      </c>
      <c r="C505" s="64">
        <v>6</v>
      </c>
      <c r="D505" s="64">
        <v>24</v>
      </c>
      <c r="E505" s="42">
        <v>35.514400000000002</v>
      </c>
      <c r="F505" s="64" t="str">
        <f>IF(AND(RTO__39[[#This Row],[Month]]&gt;5,RTO__39[[#This Row],[Month]]&lt;10,RTO__39[[#This Row],[Day of Week]]&lt;=5,RTO__39[[#This Row],[Hour]]&gt;=15,RTO__39[[#This Row],[Hour]]&lt;=18),"ON","OFF")</f>
        <v>OFF</v>
      </c>
      <c r="G505"/>
      <c r="H505"/>
      <c r="I505"/>
    </row>
    <row r="506" spans="1:9" x14ac:dyDescent="0.25">
      <c r="A506" s="34">
        <v>45613</v>
      </c>
      <c r="B506" s="64">
        <v>11</v>
      </c>
      <c r="C506" s="64">
        <v>7</v>
      </c>
      <c r="D506" s="64">
        <v>1</v>
      </c>
      <c r="E506" s="42">
        <v>33.272199999999998</v>
      </c>
      <c r="F506" s="64" t="str">
        <f>IF(AND(RTO__39[[#This Row],[Month]]&gt;5,RTO__39[[#This Row],[Month]]&lt;10,RTO__39[[#This Row],[Day of Week]]&lt;=5,RTO__39[[#This Row],[Hour]]&gt;=15,RTO__39[[#This Row],[Hour]]&lt;=18),"ON","OFF")</f>
        <v>OFF</v>
      </c>
      <c r="G506"/>
      <c r="H506"/>
      <c r="I506"/>
    </row>
    <row r="507" spans="1:9" x14ac:dyDescent="0.25">
      <c r="A507" s="34">
        <v>45613</v>
      </c>
      <c r="B507" s="64">
        <v>11</v>
      </c>
      <c r="C507" s="64">
        <v>7</v>
      </c>
      <c r="D507" s="64">
        <v>2</v>
      </c>
      <c r="E507" s="42">
        <v>30.128299999999999</v>
      </c>
      <c r="F507" s="64" t="str">
        <f>IF(AND(RTO__39[[#This Row],[Month]]&gt;5,RTO__39[[#This Row],[Month]]&lt;10,RTO__39[[#This Row],[Day of Week]]&lt;=5,RTO__39[[#This Row],[Hour]]&gt;=15,RTO__39[[#This Row],[Hour]]&lt;=18),"ON","OFF")</f>
        <v>OFF</v>
      </c>
      <c r="G507"/>
      <c r="H507"/>
      <c r="I507"/>
    </row>
    <row r="508" spans="1:9" x14ac:dyDescent="0.25">
      <c r="A508" s="34">
        <v>45613</v>
      </c>
      <c r="B508" s="64">
        <v>11</v>
      </c>
      <c r="C508" s="64">
        <v>7</v>
      </c>
      <c r="D508" s="64">
        <v>3</v>
      </c>
      <c r="E508" s="42">
        <v>24.750699999999998</v>
      </c>
      <c r="F508" s="64" t="str">
        <f>IF(AND(RTO__39[[#This Row],[Month]]&gt;5,RTO__39[[#This Row],[Month]]&lt;10,RTO__39[[#This Row],[Day of Week]]&lt;=5,RTO__39[[#This Row],[Hour]]&gt;=15,RTO__39[[#This Row],[Hour]]&lt;=18),"ON","OFF")</f>
        <v>OFF</v>
      </c>
      <c r="G508"/>
      <c r="H508"/>
      <c r="I508"/>
    </row>
    <row r="509" spans="1:9" x14ac:dyDescent="0.25">
      <c r="A509" s="34">
        <v>45613</v>
      </c>
      <c r="B509" s="64">
        <v>11</v>
      </c>
      <c r="C509" s="64">
        <v>7</v>
      </c>
      <c r="D509" s="64">
        <v>4</v>
      </c>
      <c r="E509" s="42">
        <v>25.958300000000001</v>
      </c>
      <c r="F509" s="64" t="str">
        <f>IF(AND(RTO__39[[#This Row],[Month]]&gt;5,RTO__39[[#This Row],[Month]]&lt;10,RTO__39[[#This Row],[Day of Week]]&lt;=5,RTO__39[[#This Row],[Hour]]&gt;=15,RTO__39[[#This Row],[Hour]]&lt;=18),"ON","OFF")</f>
        <v>OFF</v>
      </c>
      <c r="G509"/>
      <c r="H509"/>
      <c r="I509"/>
    </row>
    <row r="510" spans="1:9" x14ac:dyDescent="0.25">
      <c r="A510" s="34">
        <v>45613</v>
      </c>
      <c r="B510" s="64">
        <v>11</v>
      </c>
      <c r="C510" s="64">
        <v>7</v>
      </c>
      <c r="D510" s="64">
        <v>5</v>
      </c>
      <c r="E510" s="42">
        <v>29.5884</v>
      </c>
      <c r="F510" s="64" t="str">
        <f>IF(AND(RTO__39[[#This Row],[Month]]&gt;5,RTO__39[[#This Row],[Month]]&lt;10,RTO__39[[#This Row],[Day of Week]]&lt;=5,RTO__39[[#This Row],[Hour]]&gt;=15,RTO__39[[#This Row],[Hour]]&lt;=18),"ON","OFF")</f>
        <v>OFF</v>
      </c>
      <c r="G510"/>
      <c r="H510"/>
      <c r="I510"/>
    </row>
    <row r="511" spans="1:9" x14ac:dyDescent="0.25">
      <c r="A511" s="34">
        <v>45613</v>
      </c>
      <c r="B511" s="64">
        <v>11</v>
      </c>
      <c r="C511" s="64">
        <v>7</v>
      </c>
      <c r="D511" s="64">
        <v>6</v>
      </c>
      <c r="E511" s="42">
        <v>39.362000000000002</v>
      </c>
      <c r="F511" s="64" t="str">
        <f>IF(AND(RTO__39[[#This Row],[Month]]&gt;5,RTO__39[[#This Row],[Month]]&lt;10,RTO__39[[#This Row],[Day of Week]]&lt;=5,RTO__39[[#This Row],[Hour]]&gt;=15,RTO__39[[#This Row],[Hour]]&lt;=18),"ON","OFF")</f>
        <v>OFF</v>
      </c>
      <c r="G511"/>
      <c r="H511"/>
      <c r="I511"/>
    </row>
    <row r="512" spans="1:9" x14ac:dyDescent="0.25">
      <c r="A512" s="34">
        <v>45613</v>
      </c>
      <c r="B512" s="64">
        <v>11</v>
      </c>
      <c r="C512" s="64">
        <v>7</v>
      </c>
      <c r="D512" s="64">
        <v>7</v>
      </c>
      <c r="E512" s="42">
        <v>38.108600000000003</v>
      </c>
      <c r="F512" s="64" t="str">
        <f>IF(AND(RTO__39[[#This Row],[Month]]&gt;5,RTO__39[[#This Row],[Month]]&lt;10,RTO__39[[#This Row],[Day of Week]]&lt;=5,RTO__39[[#This Row],[Hour]]&gt;=15,RTO__39[[#This Row],[Hour]]&lt;=18),"ON","OFF")</f>
        <v>OFF</v>
      </c>
      <c r="G512"/>
      <c r="H512"/>
      <c r="I512"/>
    </row>
    <row r="513" spans="1:9" x14ac:dyDescent="0.25">
      <c r="A513" s="34">
        <v>45613</v>
      </c>
      <c r="B513" s="64">
        <v>11</v>
      </c>
      <c r="C513" s="64">
        <v>7</v>
      </c>
      <c r="D513" s="64">
        <v>8</v>
      </c>
      <c r="E513" s="42">
        <v>20.117899999999999</v>
      </c>
      <c r="F513" s="64" t="str">
        <f>IF(AND(RTO__39[[#This Row],[Month]]&gt;5,RTO__39[[#This Row],[Month]]&lt;10,RTO__39[[#This Row],[Day of Week]]&lt;=5,RTO__39[[#This Row],[Hour]]&gt;=15,RTO__39[[#This Row],[Hour]]&lt;=18),"ON","OFF")</f>
        <v>OFF</v>
      </c>
      <c r="G513"/>
      <c r="H513"/>
      <c r="I513"/>
    </row>
    <row r="514" spans="1:9" x14ac:dyDescent="0.25">
      <c r="A514" s="34">
        <v>45613</v>
      </c>
      <c r="B514" s="64">
        <v>11</v>
      </c>
      <c r="C514" s="64">
        <v>7</v>
      </c>
      <c r="D514" s="64">
        <v>9</v>
      </c>
      <c r="E514" s="42">
        <v>-10.3993</v>
      </c>
      <c r="F514" s="64" t="str">
        <f>IF(AND(RTO__39[[#This Row],[Month]]&gt;5,RTO__39[[#This Row],[Month]]&lt;10,RTO__39[[#This Row],[Day of Week]]&lt;=5,RTO__39[[#This Row],[Hour]]&gt;=15,RTO__39[[#This Row],[Hour]]&lt;=18),"ON","OFF")</f>
        <v>OFF</v>
      </c>
      <c r="G514"/>
      <c r="H514"/>
      <c r="I514"/>
    </row>
    <row r="515" spans="1:9" x14ac:dyDescent="0.25">
      <c r="A515" s="34">
        <v>45613</v>
      </c>
      <c r="B515" s="64">
        <v>11</v>
      </c>
      <c r="C515" s="64">
        <v>7</v>
      </c>
      <c r="D515" s="64">
        <v>10</v>
      </c>
      <c r="E515" s="42">
        <v>-4.9710000000000001</v>
      </c>
      <c r="F515" s="64" t="str">
        <f>IF(AND(RTO__39[[#This Row],[Month]]&gt;5,RTO__39[[#This Row],[Month]]&lt;10,RTO__39[[#This Row],[Day of Week]]&lt;=5,RTO__39[[#This Row],[Hour]]&gt;=15,RTO__39[[#This Row],[Hour]]&lt;=18),"ON","OFF")</f>
        <v>OFF</v>
      </c>
      <c r="G515"/>
      <c r="H515"/>
      <c r="I515"/>
    </row>
    <row r="516" spans="1:9" x14ac:dyDescent="0.25">
      <c r="A516" s="34">
        <v>45613</v>
      </c>
      <c r="B516" s="64">
        <v>11</v>
      </c>
      <c r="C516" s="64">
        <v>7</v>
      </c>
      <c r="D516" s="64">
        <v>11</v>
      </c>
      <c r="E516" s="42">
        <v>-1.069</v>
      </c>
      <c r="F516" s="64" t="str">
        <f>IF(AND(RTO__39[[#This Row],[Month]]&gt;5,RTO__39[[#This Row],[Month]]&lt;10,RTO__39[[#This Row],[Day of Week]]&lt;=5,RTO__39[[#This Row],[Hour]]&gt;=15,RTO__39[[#This Row],[Hour]]&lt;=18),"ON","OFF")</f>
        <v>OFF</v>
      </c>
      <c r="G516"/>
      <c r="H516"/>
      <c r="I516"/>
    </row>
    <row r="517" spans="1:9" x14ac:dyDescent="0.25">
      <c r="A517" s="34">
        <v>45613</v>
      </c>
      <c r="B517" s="64">
        <v>11</v>
      </c>
      <c r="C517" s="64">
        <v>7</v>
      </c>
      <c r="D517" s="64">
        <v>12</v>
      </c>
      <c r="E517" s="42">
        <v>-0.80569999999999997</v>
      </c>
      <c r="F517" s="64" t="str">
        <f>IF(AND(RTO__39[[#This Row],[Month]]&gt;5,RTO__39[[#This Row],[Month]]&lt;10,RTO__39[[#This Row],[Day of Week]]&lt;=5,RTO__39[[#This Row],[Hour]]&gt;=15,RTO__39[[#This Row],[Hour]]&lt;=18),"ON","OFF")</f>
        <v>OFF</v>
      </c>
      <c r="G517"/>
      <c r="H517"/>
      <c r="I517"/>
    </row>
    <row r="518" spans="1:9" x14ac:dyDescent="0.25">
      <c r="A518" s="34">
        <v>45613</v>
      </c>
      <c r="B518" s="64">
        <v>11</v>
      </c>
      <c r="C518" s="64">
        <v>7</v>
      </c>
      <c r="D518" s="64">
        <v>13</v>
      </c>
      <c r="E518" s="42">
        <v>-0.78690000000000004</v>
      </c>
      <c r="F518" s="64" t="str">
        <f>IF(AND(RTO__39[[#This Row],[Month]]&gt;5,RTO__39[[#This Row],[Month]]&lt;10,RTO__39[[#This Row],[Day of Week]]&lt;=5,RTO__39[[#This Row],[Hour]]&gt;=15,RTO__39[[#This Row],[Hour]]&lt;=18),"ON","OFF")</f>
        <v>OFF</v>
      </c>
      <c r="G518"/>
      <c r="H518"/>
      <c r="I518"/>
    </row>
    <row r="519" spans="1:9" x14ac:dyDescent="0.25">
      <c r="A519" s="34">
        <v>45613</v>
      </c>
      <c r="B519" s="64">
        <v>11</v>
      </c>
      <c r="C519" s="64">
        <v>7</v>
      </c>
      <c r="D519" s="64">
        <v>14</v>
      </c>
      <c r="E519" s="42">
        <v>-4.8268000000000004</v>
      </c>
      <c r="F519" s="64" t="str">
        <f>IF(AND(RTO__39[[#This Row],[Month]]&gt;5,RTO__39[[#This Row],[Month]]&lt;10,RTO__39[[#This Row],[Day of Week]]&lt;=5,RTO__39[[#This Row],[Hour]]&gt;=15,RTO__39[[#This Row],[Hour]]&lt;=18),"ON","OFF")</f>
        <v>OFF</v>
      </c>
      <c r="G519"/>
      <c r="H519"/>
      <c r="I519"/>
    </row>
    <row r="520" spans="1:9" x14ac:dyDescent="0.25">
      <c r="A520" s="34">
        <v>45613</v>
      </c>
      <c r="B520" s="64">
        <v>11</v>
      </c>
      <c r="C520" s="64">
        <v>7</v>
      </c>
      <c r="D520" s="64">
        <v>15</v>
      </c>
      <c r="E520" s="42">
        <v>-2.5184000000000002</v>
      </c>
      <c r="F520" s="64" t="str">
        <f>IF(AND(RTO__39[[#This Row],[Month]]&gt;5,RTO__39[[#This Row],[Month]]&lt;10,RTO__39[[#This Row],[Day of Week]]&lt;=5,RTO__39[[#This Row],[Hour]]&gt;=15,RTO__39[[#This Row],[Hour]]&lt;=18),"ON","OFF")</f>
        <v>OFF</v>
      </c>
      <c r="G520"/>
      <c r="H520"/>
      <c r="I520"/>
    </row>
    <row r="521" spans="1:9" x14ac:dyDescent="0.25">
      <c r="A521" s="34">
        <v>45613</v>
      </c>
      <c r="B521" s="64">
        <v>11</v>
      </c>
      <c r="C521" s="64">
        <v>7</v>
      </c>
      <c r="D521" s="64">
        <v>16</v>
      </c>
      <c r="E521" s="42">
        <v>21.6313</v>
      </c>
      <c r="F521" s="64" t="str">
        <f>IF(AND(RTO__39[[#This Row],[Month]]&gt;5,RTO__39[[#This Row],[Month]]&lt;10,RTO__39[[#This Row],[Day of Week]]&lt;=5,RTO__39[[#This Row],[Hour]]&gt;=15,RTO__39[[#This Row],[Hour]]&lt;=18),"ON","OFF")</f>
        <v>OFF</v>
      </c>
      <c r="G521"/>
      <c r="H521"/>
      <c r="I521"/>
    </row>
    <row r="522" spans="1:9" x14ac:dyDescent="0.25">
      <c r="A522" s="34">
        <v>45613</v>
      </c>
      <c r="B522" s="64">
        <v>11</v>
      </c>
      <c r="C522" s="64">
        <v>7</v>
      </c>
      <c r="D522" s="64">
        <v>17</v>
      </c>
      <c r="E522" s="42">
        <v>33.339399999999998</v>
      </c>
      <c r="F522" s="64" t="str">
        <f>IF(AND(RTO__39[[#This Row],[Month]]&gt;5,RTO__39[[#This Row],[Month]]&lt;10,RTO__39[[#This Row],[Day of Week]]&lt;=5,RTO__39[[#This Row],[Hour]]&gt;=15,RTO__39[[#This Row],[Hour]]&lt;=18),"ON","OFF")</f>
        <v>OFF</v>
      </c>
      <c r="G522"/>
      <c r="H522"/>
      <c r="I522"/>
    </row>
    <row r="523" spans="1:9" x14ac:dyDescent="0.25">
      <c r="A523" s="34">
        <v>45613</v>
      </c>
      <c r="B523" s="64">
        <v>11</v>
      </c>
      <c r="C523" s="64">
        <v>7</v>
      </c>
      <c r="D523" s="64">
        <v>18</v>
      </c>
      <c r="E523" s="42">
        <v>16.696400000000001</v>
      </c>
      <c r="F523" s="64" t="str">
        <f>IF(AND(RTO__39[[#This Row],[Month]]&gt;5,RTO__39[[#This Row],[Month]]&lt;10,RTO__39[[#This Row],[Day of Week]]&lt;=5,RTO__39[[#This Row],[Hour]]&gt;=15,RTO__39[[#This Row],[Hour]]&lt;=18),"ON","OFF")</f>
        <v>OFF</v>
      </c>
      <c r="G523"/>
      <c r="H523"/>
      <c r="I523"/>
    </row>
    <row r="524" spans="1:9" x14ac:dyDescent="0.25">
      <c r="A524" s="34">
        <v>45613</v>
      </c>
      <c r="B524" s="64">
        <v>11</v>
      </c>
      <c r="C524" s="64">
        <v>7</v>
      </c>
      <c r="D524" s="64">
        <v>19</v>
      </c>
      <c r="E524" s="42">
        <v>27.2044</v>
      </c>
      <c r="F524" s="64" t="str">
        <f>IF(AND(RTO__39[[#This Row],[Month]]&gt;5,RTO__39[[#This Row],[Month]]&lt;10,RTO__39[[#This Row],[Day of Week]]&lt;=5,RTO__39[[#This Row],[Hour]]&gt;=15,RTO__39[[#This Row],[Hour]]&lt;=18),"ON","OFF")</f>
        <v>OFF</v>
      </c>
      <c r="G524"/>
      <c r="H524"/>
      <c r="I524"/>
    </row>
    <row r="525" spans="1:9" x14ac:dyDescent="0.25">
      <c r="A525" s="34">
        <v>45613</v>
      </c>
      <c r="B525" s="64">
        <v>11</v>
      </c>
      <c r="C525" s="64">
        <v>7</v>
      </c>
      <c r="D525" s="64">
        <v>20</v>
      </c>
      <c r="E525" s="42">
        <v>31.012499999999999</v>
      </c>
      <c r="F525" s="64" t="str">
        <f>IF(AND(RTO__39[[#This Row],[Month]]&gt;5,RTO__39[[#This Row],[Month]]&lt;10,RTO__39[[#This Row],[Day of Week]]&lt;=5,RTO__39[[#This Row],[Hour]]&gt;=15,RTO__39[[#This Row],[Hour]]&lt;=18),"ON","OFF")</f>
        <v>OFF</v>
      </c>
      <c r="G525"/>
      <c r="H525"/>
      <c r="I525"/>
    </row>
    <row r="526" spans="1:9" x14ac:dyDescent="0.25">
      <c r="A526" s="34">
        <v>45613</v>
      </c>
      <c r="B526" s="64">
        <v>11</v>
      </c>
      <c r="C526" s="64">
        <v>7</v>
      </c>
      <c r="D526" s="64">
        <v>21</v>
      </c>
      <c r="E526" s="42">
        <v>30.837399999999999</v>
      </c>
      <c r="F526" s="64" t="str">
        <f>IF(AND(RTO__39[[#This Row],[Month]]&gt;5,RTO__39[[#This Row],[Month]]&lt;10,RTO__39[[#This Row],[Day of Week]]&lt;=5,RTO__39[[#This Row],[Hour]]&gt;=15,RTO__39[[#This Row],[Hour]]&lt;=18),"ON","OFF")</f>
        <v>OFF</v>
      </c>
      <c r="G526"/>
      <c r="H526"/>
      <c r="I526"/>
    </row>
    <row r="527" spans="1:9" x14ac:dyDescent="0.25">
      <c r="A527" s="34">
        <v>45613</v>
      </c>
      <c r="B527" s="64">
        <v>11</v>
      </c>
      <c r="C527" s="64">
        <v>7</v>
      </c>
      <c r="D527" s="64">
        <v>22</v>
      </c>
      <c r="E527" s="42">
        <v>24.967600000000001</v>
      </c>
      <c r="F527" s="64" t="str">
        <f>IF(AND(RTO__39[[#This Row],[Month]]&gt;5,RTO__39[[#This Row],[Month]]&lt;10,RTO__39[[#This Row],[Day of Week]]&lt;=5,RTO__39[[#This Row],[Hour]]&gt;=15,RTO__39[[#This Row],[Hour]]&lt;=18),"ON","OFF")</f>
        <v>OFF</v>
      </c>
      <c r="G527"/>
      <c r="H527"/>
      <c r="I527"/>
    </row>
    <row r="528" spans="1:9" x14ac:dyDescent="0.25">
      <c r="A528" s="34">
        <v>45613</v>
      </c>
      <c r="B528" s="64">
        <v>11</v>
      </c>
      <c r="C528" s="64">
        <v>7</v>
      </c>
      <c r="D528" s="64">
        <v>23</v>
      </c>
      <c r="E528" s="42">
        <v>21.4968</v>
      </c>
      <c r="F528" s="64" t="str">
        <f>IF(AND(RTO__39[[#This Row],[Month]]&gt;5,RTO__39[[#This Row],[Month]]&lt;10,RTO__39[[#This Row],[Day of Week]]&lt;=5,RTO__39[[#This Row],[Hour]]&gt;=15,RTO__39[[#This Row],[Hour]]&lt;=18),"ON","OFF")</f>
        <v>OFF</v>
      </c>
      <c r="G528"/>
      <c r="H528"/>
      <c r="I528"/>
    </row>
    <row r="529" spans="1:9" x14ac:dyDescent="0.25">
      <c r="A529" s="34">
        <v>45613</v>
      </c>
      <c r="B529" s="64">
        <v>11</v>
      </c>
      <c r="C529" s="64">
        <v>7</v>
      </c>
      <c r="D529" s="64">
        <v>24</v>
      </c>
      <c r="E529" s="42">
        <v>19.073</v>
      </c>
      <c r="F529" s="64" t="str">
        <f>IF(AND(RTO__39[[#This Row],[Month]]&gt;5,RTO__39[[#This Row],[Month]]&lt;10,RTO__39[[#This Row],[Day of Week]]&lt;=5,RTO__39[[#This Row],[Hour]]&gt;=15,RTO__39[[#This Row],[Hour]]&lt;=18),"ON","OFF")</f>
        <v>OFF</v>
      </c>
      <c r="G529"/>
      <c r="H529"/>
      <c r="I529"/>
    </row>
    <row r="530" spans="1:9" x14ac:dyDescent="0.25">
      <c r="A530" s="34">
        <v>45614</v>
      </c>
      <c r="B530" s="64">
        <v>11</v>
      </c>
      <c r="C530" s="64">
        <v>1</v>
      </c>
      <c r="D530" s="64">
        <v>1</v>
      </c>
      <c r="E530" s="42">
        <v>19.286999999999999</v>
      </c>
      <c r="F530" s="64" t="str">
        <f>IF(AND(RTO__39[[#This Row],[Month]]&gt;5,RTO__39[[#This Row],[Month]]&lt;10,RTO__39[[#This Row],[Day of Week]]&lt;=5,RTO__39[[#This Row],[Hour]]&gt;=15,RTO__39[[#This Row],[Hour]]&lt;=18),"ON","OFF")</f>
        <v>OFF</v>
      </c>
      <c r="G530"/>
      <c r="H530"/>
      <c r="I530"/>
    </row>
    <row r="531" spans="1:9" x14ac:dyDescent="0.25">
      <c r="A531" s="34">
        <v>45614</v>
      </c>
      <c r="B531" s="64">
        <v>11</v>
      </c>
      <c r="C531" s="64">
        <v>1</v>
      </c>
      <c r="D531" s="64">
        <v>2</v>
      </c>
      <c r="E531" s="42">
        <v>20.947600000000001</v>
      </c>
      <c r="F531" s="64" t="str">
        <f>IF(AND(RTO__39[[#This Row],[Month]]&gt;5,RTO__39[[#This Row],[Month]]&lt;10,RTO__39[[#This Row],[Day of Week]]&lt;=5,RTO__39[[#This Row],[Hour]]&gt;=15,RTO__39[[#This Row],[Hour]]&lt;=18),"ON","OFF")</f>
        <v>OFF</v>
      </c>
      <c r="G531"/>
      <c r="H531"/>
      <c r="I531"/>
    </row>
    <row r="532" spans="1:9" x14ac:dyDescent="0.25">
      <c r="A532" s="34">
        <v>45614</v>
      </c>
      <c r="B532" s="64">
        <v>11</v>
      </c>
      <c r="C532" s="64">
        <v>1</v>
      </c>
      <c r="D532" s="64">
        <v>3</v>
      </c>
      <c r="E532" s="42">
        <v>20.8401</v>
      </c>
      <c r="F532" s="64" t="str">
        <f>IF(AND(RTO__39[[#This Row],[Month]]&gt;5,RTO__39[[#This Row],[Month]]&lt;10,RTO__39[[#This Row],[Day of Week]]&lt;=5,RTO__39[[#This Row],[Hour]]&gt;=15,RTO__39[[#This Row],[Hour]]&lt;=18),"ON","OFF")</f>
        <v>OFF</v>
      </c>
      <c r="G532"/>
      <c r="H532"/>
      <c r="I532"/>
    </row>
    <row r="533" spans="1:9" x14ac:dyDescent="0.25">
      <c r="A533" s="34">
        <v>45614</v>
      </c>
      <c r="B533" s="64">
        <v>11</v>
      </c>
      <c r="C533" s="64">
        <v>1</v>
      </c>
      <c r="D533" s="64">
        <v>4</v>
      </c>
      <c r="E533" s="42">
        <v>22.017099999999999</v>
      </c>
      <c r="F533" s="64" t="str">
        <f>IF(AND(RTO__39[[#This Row],[Month]]&gt;5,RTO__39[[#This Row],[Month]]&lt;10,RTO__39[[#This Row],[Day of Week]]&lt;=5,RTO__39[[#This Row],[Hour]]&gt;=15,RTO__39[[#This Row],[Hour]]&lt;=18),"ON","OFF")</f>
        <v>OFF</v>
      </c>
      <c r="G533"/>
      <c r="H533"/>
      <c r="I533"/>
    </row>
    <row r="534" spans="1:9" x14ac:dyDescent="0.25">
      <c r="A534" s="34">
        <v>45614</v>
      </c>
      <c r="B534" s="64">
        <v>11</v>
      </c>
      <c r="C534" s="64">
        <v>1</v>
      </c>
      <c r="D534" s="64">
        <v>5</v>
      </c>
      <c r="E534" s="42">
        <v>25.587900000000001</v>
      </c>
      <c r="F534" s="64" t="str">
        <f>IF(AND(RTO__39[[#This Row],[Month]]&gt;5,RTO__39[[#This Row],[Month]]&lt;10,RTO__39[[#This Row],[Day of Week]]&lt;=5,RTO__39[[#This Row],[Hour]]&gt;=15,RTO__39[[#This Row],[Hour]]&lt;=18),"ON","OFF")</f>
        <v>OFF</v>
      </c>
      <c r="G534"/>
      <c r="H534"/>
      <c r="I534"/>
    </row>
    <row r="535" spans="1:9" x14ac:dyDescent="0.25">
      <c r="A535" s="34">
        <v>45614</v>
      </c>
      <c r="B535" s="64">
        <v>11</v>
      </c>
      <c r="C535" s="64">
        <v>1</v>
      </c>
      <c r="D535" s="64">
        <v>6</v>
      </c>
      <c r="E535" s="42">
        <v>30.408799999999999</v>
      </c>
      <c r="F535" s="64" t="str">
        <f>IF(AND(RTO__39[[#This Row],[Month]]&gt;5,RTO__39[[#This Row],[Month]]&lt;10,RTO__39[[#This Row],[Day of Week]]&lt;=5,RTO__39[[#This Row],[Hour]]&gt;=15,RTO__39[[#This Row],[Hour]]&lt;=18),"ON","OFF")</f>
        <v>OFF</v>
      </c>
      <c r="G535"/>
      <c r="H535"/>
      <c r="I535"/>
    </row>
    <row r="536" spans="1:9" x14ac:dyDescent="0.25">
      <c r="A536" s="34">
        <v>45614</v>
      </c>
      <c r="B536" s="64">
        <v>11</v>
      </c>
      <c r="C536" s="64">
        <v>1</v>
      </c>
      <c r="D536" s="64">
        <v>7</v>
      </c>
      <c r="E536" s="42">
        <v>16.622800000000002</v>
      </c>
      <c r="F536" s="64" t="str">
        <f>IF(AND(RTO__39[[#This Row],[Month]]&gt;5,RTO__39[[#This Row],[Month]]&lt;10,RTO__39[[#This Row],[Day of Week]]&lt;=5,RTO__39[[#This Row],[Hour]]&gt;=15,RTO__39[[#This Row],[Hour]]&lt;=18),"ON","OFF")</f>
        <v>OFF</v>
      </c>
      <c r="G536"/>
      <c r="H536"/>
      <c r="I536"/>
    </row>
    <row r="537" spans="1:9" x14ac:dyDescent="0.25">
      <c r="A537" s="34">
        <v>45614</v>
      </c>
      <c r="B537" s="64">
        <v>11</v>
      </c>
      <c r="C537" s="64">
        <v>1</v>
      </c>
      <c r="D537" s="64">
        <v>8</v>
      </c>
      <c r="E537" s="42">
        <v>-8.234</v>
      </c>
      <c r="F537" s="64" t="str">
        <f>IF(AND(RTO__39[[#This Row],[Month]]&gt;5,RTO__39[[#This Row],[Month]]&lt;10,RTO__39[[#This Row],[Day of Week]]&lt;=5,RTO__39[[#This Row],[Hour]]&gt;=15,RTO__39[[#This Row],[Hour]]&lt;=18),"ON","OFF")</f>
        <v>OFF</v>
      </c>
      <c r="G537"/>
      <c r="H537"/>
      <c r="I537"/>
    </row>
    <row r="538" spans="1:9" x14ac:dyDescent="0.25">
      <c r="A538" s="34">
        <v>45614</v>
      </c>
      <c r="B538" s="64">
        <v>11</v>
      </c>
      <c r="C538" s="64">
        <v>1</v>
      </c>
      <c r="D538" s="64">
        <v>9</v>
      </c>
      <c r="E538" s="42">
        <v>-13.657299999999999</v>
      </c>
      <c r="F538" s="64" t="str">
        <f>IF(AND(RTO__39[[#This Row],[Month]]&gt;5,RTO__39[[#This Row],[Month]]&lt;10,RTO__39[[#This Row],[Day of Week]]&lt;=5,RTO__39[[#This Row],[Hour]]&gt;=15,RTO__39[[#This Row],[Hour]]&lt;=18),"ON","OFF")</f>
        <v>OFF</v>
      </c>
      <c r="G538"/>
      <c r="H538"/>
      <c r="I538"/>
    </row>
    <row r="539" spans="1:9" x14ac:dyDescent="0.25">
      <c r="A539" s="34">
        <v>45614</v>
      </c>
      <c r="B539" s="64">
        <v>11</v>
      </c>
      <c r="C539" s="64">
        <v>1</v>
      </c>
      <c r="D539" s="64">
        <v>10</v>
      </c>
      <c r="E539" s="42">
        <v>-18.446200000000001</v>
      </c>
      <c r="F539" s="64" t="str">
        <f>IF(AND(RTO__39[[#This Row],[Month]]&gt;5,RTO__39[[#This Row],[Month]]&lt;10,RTO__39[[#This Row],[Day of Week]]&lt;=5,RTO__39[[#This Row],[Hour]]&gt;=15,RTO__39[[#This Row],[Hour]]&lt;=18),"ON","OFF")</f>
        <v>OFF</v>
      </c>
      <c r="G539"/>
      <c r="H539"/>
      <c r="I539"/>
    </row>
    <row r="540" spans="1:9" x14ac:dyDescent="0.25">
      <c r="A540" s="34">
        <v>45614</v>
      </c>
      <c r="B540" s="64">
        <v>11</v>
      </c>
      <c r="C540" s="64">
        <v>1</v>
      </c>
      <c r="D540" s="64">
        <v>11</v>
      </c>
      <c r="E540" s="42">
        <v>-17.3231</v>
      </c>
      <c r="F540" s="64" t="str">
        <f>IF(AND(RTO__39[[#This Row],[Month]]&gt;5,RTO__39[[#This Row],[Month]]&lt;10,RTO__39[[#This Row],[Day of Week]]&lt;=5,RTO__39[[#This Row],[Hour]]&gt;=15,RTO__39[[#This Row],[Hour]]&lt;=18),"ON","OFF")</f>
        <v>OFF</v>
      </c>
      <c r="G540"/>
      <c r="H540"/>
      <c r="I540"/>
    </row>
    <row r="541" spans="1:9" x14ac:dyDescent="0.25">
      <c r="A541" s="34">
        <v>45614</v>
      </c>
      <c r="B541" s="64">
        <v>11</v>
      </c>
      <c r="C541" s="64">
        <v>1</v>
      </c>
      <c r="D541" s="64">
        <v>12</v>
      </c>
      <c r="E541" s="42">
        <v>-21.466100000000001</v>
      </c>
      <c r="F541" s="64" t="str">
        <f>IF(AND(RTO__39[[#This Row],[Month]]&gt;5,RTO__39[[#This Row],[Month]]&lt;10,RTO__39[[#This Row],[Day of Week]]&lt;=5,RTO__39[[#This Row],[Hour]]&gt;=15,RTO__39[[#This Row],[Hour]]&lt;=18),"ON","OFF")</f>
        <v>OFF</v>
      </c>
      <c r="G541"/>
      <c r="H541"/>
      <c r="I541"/>
    </row>
    <row r="542" spans="1:9" x14ac:dyDescent="0.25">
      <c r="A542" s="34">
        <v>45614</v>
      </c>
      <c r="B542" s="64">
        <v>11</v>
      </c>
      <c r="C542" s="64">
        <v>1</v>
      </c>
      <c r="D542" s="64">
        <v>13</v>
      </c>
      <c r="E542" s="42">
        <v>-33.9009</v>
      </c>
      <c r="F542" s="64" t="str">
        <f>IF(AND(RTO__39[[#This Row],[Month]]&gt;5,RTO__39[[#This Row],[Month]]&lt;10,RTO__39[[#This Row],[Day of Week]]&lt;=5,RTO__39[[#This Row],[Hour]]&gt;=15,RTO__39[[#This Row],[Hour]]&lt;=18),"ON","OFF")</f>
        <v>OFF</v>
      </c>
      <c r="G542"/>
      <c r="H542"/>
      <c r="I542"/>
    </row>
    <row r="543" spans="1:9" x14ac:dyDescent="0.25">
      <c r="A543" s="34">
        <v>45614</v>
      </c>
      <c r="B543" s="64">
        <v>11</v>
      </c>
      <c r="C543" s="64">
        <v>1</v>
      </c>
      <c r="D543" s="64">
        <v>14</v>
      </c>
      <c r="E543" s="42">
        <v>-37.989699999999999</v>
      </c>
      <c r="F543" s="64" t="str">
        <f>IF(AND(RTO__39[[#This Row],[Month]]&gt;5,RTO__39[[#This Row],[Month]]&lt;10,RTO__39[[#This Row],[Day of Week]]&lt;=5,RTO__39[[#This Row],[Hour]]&gt;=15,RTO__39[[#This Row],[Hour]]&lt;=18),"ON","OFF")</f>
        <v>OFF</v>
      </c>
      <c r="G543"/>
      <c r="H543"/>
      <c r="I543"/>
    </row>
    <row r="544" spans="1:9" x14ac:dyDescent="0.25">
      <c r="A544" s="34">
        <v>45614</v>
      </c>
      <c r="B544" s="64">
        <v>11</v>
      </c>
      <c r="C544" s="64">
        <v>1</v>
      </c>
      <c r="D544" s="64">
        <v>15</v>
      </c>
      <c r="E544" s="42">
        <v>-36.783700000000003</v>
      </c>
      <c r="F544" s="64" t="str">
        <f>IF(AND(RTO__39[[#This Row],[Month]]&gt;5,RTO__39[[#This Row],[Month]]&lt;10,RTO__39[[#This Row],[Day of Week]]&lt;=5,RTO__39[[#This Row],[Hour]]&gt;=15,RTO__39[[#This Row],[Hour]]&lt;=18),"ON","OFF")</f>
        <v>OFF</v>
      </c>
      <c r="G544"/>
      <c r="H544"/>
      <c r="I544"/>
    </row>
    <row r="545" spans="1:9" x14ac:dyDescent="0.25">
      <c r="A545" s="34">
        <v>45614</v>
      </c>
      <c r="B545" s="64">
        <v>11</v>
      </c>
      <c r="C545" s="64">
        <v>1</v>
      </c>
      <c r="D545" s="64">
        <v>16</v>
      </c>
      <c r="E545" s="42">
        <v>6.3967999999999998</v>
      </c>
      <c r="F545" s="64" t="str">
        <f>IF(AND(RTO__39[[#This Row],[Month]]&gt;5,RTO__39[[#This Row],[Month]]&lt;10,RTO__39[[#This Row],[Day of Week]]&lt;=5,RTO__39[[#This Row],[Hour]]&gt;=15,RTO__39[[#This Row],[Hour]]&lt;=18),"ON","OFF")</f>
        <v>OFF</v>
      </c>
      <c r="G545"/>
      <c r="H545"/>
      <c r="I545"/>
    </row>
    <row r="546" spans="1:9" x14ac:dyDescent="0.25">
      <c r="A546" s="34">
        <v>45614</v>
      </c>
      <c r="B546" s="64">
        <v>11</v>
      </c>
      <c r="C546" s="64">
        <v>1</v>
      </c>
      <c r="D546" s="64">
        <v>17</v>
      </c>
      <c r="E546" s="42">
        <v>37.431199999999997</v>
      </c>
      <c r="F546" s="64" t="str">
        <f>IF(AND(RTO__39[[#This Row],[Month]]&gt;5,RTO__39[[#This Row],[Month]]&lt;10,RTO__39[[#This Row],[Day of Week]]&lt;=5,RTO__39[[#This Row],[Hour]]&gt;=15,RTO__39[[#This Row],[Hour]]&lt;=18),"ON","OFF")</f>
        <v>OFF</v>
      </c>
      <c r="G546"/>
      <c r="H546"/>
      <c r="I546"/>
    </row>
    <row r="547" spans="1:9" x14ac:dyDescent="0.25">
      <c r="A547" s="34">
        <v>45614</v>
      </c>
      <c r="B547" s="64">
        <v>11</v>
      </c>
      <c r="C547" s="64">
        <v>1</v>
      </c>
      <c r="D547" s="64">
        <v>18</v>
      </c>
      <c r="E547" s="42">
        <v>34.9268</v>
      </c>
      <c r="F547" s="64" t="str">
        <f>IF(AND(RTO__39[[#This Row],[Month]]&gt;5,RTO__39[[#This Row],[Month]]&lt;10,RTO__39[[#This Row],[Day of Week]]&lt;=5,RTO__39[[#This Row],[Hour]]&gt;=15,RTO__39[[#This Row],[Hour]]&lt;=18),"ON","OFF")</f>
        <v>OFF</v>
      </c>
      <c r="G547"/>
      <c r="H547"/>
      <c r="I547"/>
    </row>
    <row r="548" spans="1:9" x14ac:dyDescent="0.25">
      <c r="A548" s="34">
        <v>45614</v>
      </c>
      <c r="B548" s="64">
        <v>11</v>
      </c>
      <c r="C548" s="64">
        <v>1</v>
      </c>
      <c r="D548" s="64">
        <v>19</v>
      </c>
      <c r="E548" s="42">
        <v>36.548699999999997</v>
      </c>
      <c r="F548" s="64" t="str">
        <f>IF(AND(RTO__39[[#This Row],[Month]]&gt;5,RTO__39[[#This Row],[Month]]&lt;10,RTO__39[[#This Row],[Day of Week]]&lt;=5,RTO__39[[#This Row],[Hour]]&gt;=15,RTO__39[[#This Row],[Hour]]&lt;=18),"ON","OFF")</f>
        <v>OFF</v>
      </c>
      <c r="G548"/>
      <c r="H548"/>
      <c r="I548"/>
    </row>
    <row r="549" spans="1:9" x14ac:dyDescent="0.25">
      <c r="A549" s="34">
        <v>45614</v>
      </c>
      <c r="B549" s="64">
        <v>11</v>
      </c>
      <c r="C549" s="64">
        <v>1</v>
      </c>
      <c r="D549" s="64">
        <v>20</v>
      </c>
      <c r="E549" s="42">
        <v>37.629600000000003</v>
      </c>
      <c r="F549" s="64" t="str">
        <f>IF(AND(RTO__39[[#This Row],[Month]]&gt;5,RTO__39[[#This Row],[Month]]&lt;10,RTO__39[[#This Row],[Day of Week]]&lt;=5,RTO__39[[#This Row],[Hour]]&gt;=15,RTO__39[[#This Row],[Hour]]&lt;=18),"ON","OFF")</f>
        <v>OFF</v>
      </c>
      <c r="G549"/>
      <c r="H549"/>
      <c r="I549"/>
    </row>
    <row r="550" spans="1:9" x14ac:dyDescent="0.25">
      <c r="A550" s="34">
        <v>45614</v>
      </c>
      <c r="B550" s="64">
        <v>11</v>
      </c>
      <c r="C550" s="64">
        <v>1</v>
      </c>
      <c r="D550" s="64">
        <v>21</v>
      </c>
      <c r="E550" s="42">
        <v>25.0016</v>
      </c>
      <c r="F550" s="64" t="str">
        <f>IF(AND(RTO__39[[#This Row],[Month]]&gt;5,RTO__39[[#This Row],[Month]]&lt;10,RTO__39[[#This Row],[Day of Week]]&lt;=5,RTO__39[[#This Row],[Hour]]&gt;=15,RTO__39[[#This Row],[Hour]]&lt;=18),"ON","OFF")</f>
        <v>OFF</v>
      </c>
      <c r="G550"/>
      <c r="H550"/>
      <c r="I550"/>
    </row>
    <row r="551" spans="1:9" x14ac:dyDescent="0.25">
      <c r="A551" s="34">
        <v>45614</v>
      </c>
      <c r="B551" s="64">
        <v>11</v>
      </c>
      <c r="C551" s="64">
        <v>1</v>
      </c>
      <c r="D551" s="64">
        <v>22</v>
      </c>
      <c r="E551" s="42">
        <v>10.367699999999999</v>
      </c>
      <c r="F551" s="64" t="str">
        <f>IF(AND(RTO__39[[#This Row],[Month]]&gt;5,RTO__39[[#This Row],[Month]]&lt;10,RTO__39[[#This Row],[Day of Week]]&lt;=5,RTO__39[[#This Row],[Hour]]&gt;=15,RTO__39[[#This Row],[Hour]]&lt;=18),"ON","OFF")</f>
        <v>OFF</v>
      </c>
      <c r="G551"/>
      <c r="H551"/>
      <c r="I551"/>
    </row>
    <row r="552" spans="1:9" x14ac:dyDescent="0.25">
      <c r="A552" s="34">
        <v>45614</v>
      </c>
      <c r="B552" s="64">
        <v>11</v>
      </c>
      <c r="C552" s="64">
        <v>1</v>
      </c>
      <c r="D552" s="64">
        <v>23</v>
      </c>
      <c r="E552" s="42">
        <v>10.3825</v>
      </c>
      <c r="F552" s="64" t="str">
        <f>IF(AND(RTO__39[[#This Row],[Month]]&gt;5,RTO__39[[#This Row],[Month]]&lt;10,RTO__39[[#This Row],[Day of Week]]&lt;=5,RTO__39[[#This Row],[Hour]]&gt;=15,RTO__39[[#This Row],[Hour]]&lt;=18),"ON","OFF")</f>
        <v>OFF</v>
      </c>
      <c r="G552"/>
      <c r="H552"/>
      <c r="I552"/>
    </row>
    <row r="553" spans="1:9" x14ac:dyDescent="0.25">
      <c r="A553" s="34">
        <v>45614</v>
      </c>
      <c r="B553" s="64">
        <v>11</v>
      </c>
      <c r="C553" s="64">
        <v>1</v>
      </c>
      <c r="D553" s="64">
        <v>24</v>
      </c>
      <c r="E553" s="42">
        <v>8.4286999999999992</v>
      </c>
      <c r="F553" s="64" t="str">
        <f>IF(AND(RTO__39[[#This Row],[Month]]&gt;5,RTO__39[[#This Row],[Month]]&lt;10,RTO__39[[#This Row],[Day of Week]]&lt;=5,RTO__39[[#This Row],[Hour]]&gt;=15,RTO__39[[#This Row],[Hour]]&lt;=18),"ON","OFF")</f>
        <v>OFF</v>
      </c>
      <c r="G553"/>
      <c r="H553"/>
      <c r="I553"/>
    </row>
    <row r="554" spans="1:9" x14ac:dyDescent="0.25">
      <c r="A554" s="34">
        <v>45615</v>
      </c>
      <c r="B554" s="64">
        <v>11</v>
      </c>
      <c r="C554" s="64">
        <v>2</v>
      </c>
      <c r="D554" s="64">
        <v>1</v>
      </c>
      <c r="E554" s="42">
        <v>10.169499999999999</v>
      </c>
      <c r="F554" s="64" t="str">
        <f>IF(AND(RTO__39[[#This Row],[Month]]&gt;5,RTO__39[[#This Row],[Month]]&lt;10,RTO__39[[#This Row],[Day of Week]]&lt;=5,RTO__39[[#This Row],[Hour]]&gt;=15,RTO__39[[#This Row],[Hour]]&lt;=18),"ON","OFF")</f>
        <v>OFF</v>
      </c>
      <c r="G554"/>
      <c r="H554"/>
      <c r="I554"/>
    </row>
    <row r="555" spans="1:9" x14ac:dyDescent="0.25">
      <c r="A555" s="34">
        <v>45615</v>
      </c>
      <c r="B555" s="64">
        <v>11</v>
      </c>
      <c r="C555" s="64">
        <v>2</v>
      </c>
      <c r="D555" s="64">
        <v>2</v>
      </c>
      <c r="E555" s="42">
        <v>5.3117000000000001</v>
      </c>
      <c r="F555" s="64" t="str">
        <f>IF(AND(RTO__39[[#This Row],[Month]]&gt;5,RTO__39[[#This Row],[Month]]&lt;10,RTO__39[[#This Row],[Day of Week]]&lt;=5,RTO__39[[#This Row],[Hour]]&gt;=15,RTO__39[[#This Row],[Hour]]&lt;=18),"ON","OFF")</f>
        <v>OFF</v>
      </c>
      <c r="G555"/>
      <c r="H555"/>
      <c r="I555"/>
    </row>
    <row r="556" spans="1:9" x14ac:dyDescent="0.25">
      <c r="A556" s="34">
        <v>45615</v>
      </c>
      <c r="B556" s="64">
        <v>11</v>
      </c>
      <c r="C556" s="64">
        <v>2</v>
      </c>
      <c r="D556" s="64">
        <v>3</v>
      </c>
      <c r="E556" s="42">
        <v>5.2832999999999997</v>
      </c>
      <c r="F556" s="64" t="str">
        <f>IF(AND(RTO__39[[#This Row],[Month]]&gt;5,RTO__39[[#This Row],[Month]]&lt;10,RTO__39[[#This Row],[Day of Week]]&lt;=5,RTO__39[[#This Row],[Hour]]&gt;=15,RTO__39[[#This Row],[Hour]]&lt;=18),"ON","OFF")</f>
        <v>OFF</v>
      </c>
      <c r="G556"/>
      <c r="H556"/>
      <c r="I556"/>
    </row>
    <row r="557" spans="1:9" x14ac:dyDescent="0.25">
      <c r="A557" s="34">
        <v>45615</v>
      </c>
      <c r="B557" s="64">
        <v>11</v>
      </c>
      <c r="C557" s="64">
        <v>2</v>
      </c>
      <c r="D557" s="64">
        <v>4</v>
      </c>
      <c r="E557" s="42">
        <v>14.376799999999999</v>
      </c>
      <c r="F557" s="64" t="str">
        <f>IF(AND(RTO__39[[#This Row],[Month]]&gt;5,RTO__39[[#This Row],[Month]]&lt;10,RTO__39[[#This Row],[Day of Week]]&lt;=5,RTO__39[[#This Row],[Hour]]&gt;=15,RTO__39[[#This Row],[Hour]]&lt;=18),"ON","OFF")</f>
        <v>OFF</v>
      </c>
      <c r="G557"/>
      <c r="H557"/>
      <c r="I557"/>
    </row>
    <row r="558" spans="1:9" x14ac:dyDescent="0.25">
      <c r="A558" s="34">
        <v>45615</v>
      </c>
      <c r="B558" s="64">
        <v>11</v>
      </c>
      <c r="C558" s="64">
        <v>2</v>
      </c>
      <c r="D558" s="64">
        <v>5</v>
      </c>
      <c r="E558" s="42">
        <v>39.814100000000003</v>
      </c>
      <c r="F558" s="64" t="str">
        <f>IF(AND(RTO__39[[#This Row],[Month]]&gt;5,RTO__39[[#This Row],[Month]]&lt;10,RTO__39[[#This Row],[Day of Week]]&lt;=5,RTO__39[[#This Row],[Hour]]&gt;=15,RTO__39[[#This Row],[Hour]]&lt;=18),"ON","OFF")</f>
        <v>OFF</v>
      </c>
      <c r="G558"/>
      <c r="H558"/>
      <c r="I558"/>
    </row>
    <row r="559" spans="1:9" x14ac:dyDescent="0.25">
      <c r="A559" s="34">
        <v>45615</v>
      </c>
      <c r="B559" s="64">
        <v>11</v>
      </c>
      <c r="C559" s="64">
        <v>2</v>
      </c>
      <c r="D559" s="64">
        <v>6</v>
      </c>
      <c r="E559" s="42">
        <v>40.1218</v>
      </c>
      <c r="F559" s="64" t="str">
        <f>IF(AND(RTO__39[[#This Row],[Month]]&gt;5,RTO__39[[#This Row],[Month]]&lt;10,RTO__39[[#This Row],[Day of Week]]&lt;=5,RTO__39[[#This Row],[Hour]]&gt;=15,RTO__39[[#This Row],[Hour]]&lt;=18),"ON","OFF")</f>
        <v>OFF</v>
      </c>
      <c r="G559"/>
      <c r="H559"/>
      <c r="I559"/>
    </row>
    <row r="560" spans="1:9" x14ac:dyDescent="0.25">
      <c r="A560" s="34">
        <v>45615</v>
      </c>
      <c r="B560" s="64">
        <v>11</v>
      </c>
      <c r="C560" s="64">
        <v>2</v>
      </c>
      <c r="D560" s="64">
        <v>7</v>
      </c>
      <c r="E560" s="42">
        <v>29.343800000000002</v>
      </c>
      <c r="F560" s="64" t="str">
        <f>IF(AND(RTO__39[[#This Row],[Month]]&gt;5,RTO__39[[#This Row],[Month]]&lt;10,RTO__39[[#This Row],[Day of Week]]&lt;=5,RTO__39[[#This Row],[Hour]]&gt;=15,RTO__39[[#This Row],[Hour]]&lt;=18),"ON","OFF")</f>
        <v>OFF</v>
      </c>
      <c r="G560"/>
      <c r="H560"/>
      <c r="I560"/>
    </row>
    <row r="561" spans="1:9" x14ac:dyDescent="0.25">
      <c r="A561" s="34">
        <v>45615</v>
      </c>
      <c r="B561" s="64">
        <v>11</v>
      </c>
      <c r="C561" s="64">
        <v>2</v>
      </c>
      <c r="D561" s="64">
        <v>8</v>
      </c>
      <c r="E561" s="42">
        <v>4.3174000000000001</v>
      </c>
      <c r="F561" s="64" t="str">
        <f>IF(AND(RTO__39[[#This Row],[Month]]&gt;5,RTO__39[[#This Row],[Month]]&lt;10,RTO__39[[#This Row],[Day of Week]]&lt;=5,RTO__39[[#This Row],[Hour]]&gt;=15,RTO__39[[#This Row],[Hour]]&lt;=18),"ON","OFF")</f>
        <v>OFF</v>
      </c>
      <c r="G561"/>
      <c r="H561"/>
      <c r="I561"/>
    </row>
    <row r="562" spans="1:9" x14ac:dyDescent="0.25">
      <c r="A562" s="34">
        <v>45615</v>
      </c>
      <c r="B562" s="64">
        <v>11</v>
      </c>
      <c r="C562" s="64">
        <v>2</v>
      </c>
      <c r="D562" s="64">
        <v>9</v>
      </c>
      <c r="E562" s="42">
        <v>3.6659000000000002</v>
      </c>
      <c r="F562" s="64" t="str">
        <f>IF(AND(RTO__39[[#This Row],[Month]]&gt;5,RTO__39[[#This Row],[Month]]&lt;10,RTO__39[[#This Row],[Day of Week]]&lt;=5,RTO__39[[#This Row],[Hour]]&gt;=15,RTO__39[[#This Row],[Hour]]&lt;=18),"ON","OFF")</f>
        <v>OFF</v>
      </c>
      <c r="G562"/>
      <c r="H562"/>
      <c r="I562"/>
    </row>
    <row r="563" spans="1:9" x14ac:dyDescent="0.25">
      <c r="A563" s="34">
        <v>45615</v>
      </c>
      <c r="B563" s="64">
        <v>11</v>
      </c>
      <c r="C563" s="64">
        <v>2</v>
      </c>
      <c r="D563" s="64">
        <v>10</v>
      </c>
      <c r="E563" s="42">
        <v>1.3483000000000001</v>
      </c>
      <c r="F563" s="64" t="str">
        <f>IF(AND(RTO__39[[#This Row],[Month]]&gt;5,RTO__39[[#This Row],[Month]]&lt;10,RTO__39[[#This Row],[Day of Week]]&lt;=5,RTO__39[[#This Row],[Hour]]&gt;=15,RTO__39[[#This Row],[Hour]]&lt;=18),"ON","OFF")</f>
        <v>OFF</v>
      </c>
      <c r="G563"/>
      <c r="H563"/>
      <c r="I563"/>
    </row>
    <row r="564" spans="1:9" x14ac:dyDescent="0.25">
      <c r="A564" s="34">
        <v>45615</v>
      </c>
      <c r="B564" s="64">
        <v>11</v>
      </c>
      <c r="C564" s="64">
        <v>2</v>
      </c>
      <c r="D564" s="64">
        <v>11</v>
      </c>
      <c r="E564" s="42">
        <v>2.3195999999999999</v>
      </c>
      <c r="F564" s="64" t="str">
        <f>IF(AND(RTO__39[[#This Row],[Month]]&gt;5,RTO__39[[#This Row],[Month]]&lt;10,RTO__39[[#This Row],[Day of Week]]&lt;=5,RTO__39[[#This Row],[Hour]]&gt;=15,RTO__39[[#This Row],[Hour]]&lt;=18),"ON","OFF")</f>
        <v>OFF</v>
      </c>
      <c r="G564"/>
      <c r="H564"/>
      <c r="I564"/>
    </row>
    <row r="565" spans="1:9" x14ac:dyDescent="0.25">
      <c r="A565" s="34">
        <v>45615</v>
      </c>
      <c r="B565" s="64">
        <v>11</v>
      </c>
      <c r="C565" s="64">
        <v>2</v>
      </c>
      <c r="D565" s="64">
        <v>12</v>
      </c>
      <c r="E565" s="42">
        <v>-13.337300000000001</v>
      </c>
      <c r="F565" s="64" t="str">
        <f>IF(AND(RTO__39[[#This Row],[Month]]&gt;5,RTO__39[[#This Row],[Month]]&lt;10,RTO__39[[#This Row],[Day of Week]]&lt;=5,RTO__39[[#This Row],[Hour]]&gt;=15,RTO__39[[#This Row],[Hour]]&lt;=18),"ON","OFF")</f>
        <v>OFF</v>
      </c>
      <c r="G565"/>
      <c r="H565"/>
      <c r="I565"/>
    </row>
    <row r="566" spans="1:9" x14ac:dyDescent="0.25">
      <c r="A566" s="34">
        <v>45615</v>
      </c>
      <c r="B566" s="64">
        <v>11</v>
      </c>
      <c r="C566" s="64">
        <v>2</v>
      </c>
      <c r="D566" s="64">
        <v>13</v>
      </c>
      <c r="E566" s="42">
        <v>-27.0245</v>
      </c>
      <c r="F566" s="64" t="str">
        <f>IF(AND(RTO__39[[#This Row],[Month]]&gt;5,RTO__39[[#This Row],[Month]]&lt;10,RTO__39[[#This Row],[Day of Week]]&lt;=5,RTO__39[[#This Row],[Hour]]&gt;=15,RTO__39[[#This Row],[Hour]]&lt;=18),"ON","OFF")</f>
        <v>OFF</v>
      </c>
      <c r="G566"/>
      <c r="H566"/>
      <c r="I566"/>
    </row>
    <row r="567" spans="1:9" x14ac:dyDescent="0.25">
      <c r="A567" s="34">
        <v>45615</v>
      </c>
      <c r="B567" s="64">
        <v>11</v>
      </c>
      <c r="C567" s="64">
        <v>2</v>
      </c>
      <c r="D567" s="64">
        <v>14</v>
      </c>
      <c r="E567" s="42">
        <v>-27.150300000000001</v>
      </c>
      <c r="F567" s="64" t="str">
        <f>IF(AND(RTO__39[[#This Row],[Month]]&gt;5,RTO__39[[#This Row],[Month]]&lt;10,RTO__39[[#This Row],[Day of Week]]&lt;=5,RTO__39[[#This Row],[Hour]]&gt;=15,RTO__39[[#This Row],[Hour]]&lt;=18),"ON","OFF")</f>
        <v>OFF</v>
      </c>
      <c r="G567"/>
      <c r="H567"/>
      <c r="I567"/>
    </row>
    <row r="568" spans="1:9" x14ac:dyDescent="0.25">
      <c r="A568" s="34">
        <v>45615</v>
      </c>
      <c r="B568" s="64">
        <v>11</v>
      </c>
      <c r="C568" s="64">
        <v>2</v>
      </c>
      <c r="D568" s="64">
        <v>15</v>
      </c>
      <c r="E568" s="42">
        <v>4.6249000000000002</v>
      </c>
      <c r="F568" s="64" t="str">
        <f>IF(AND(RTO__39[[#This Row],[Month]]&gt;5,RTO__39[[#This Row],[Month]]&lt;10,RTO__39[[#This Row],[Day of Week]]&lt;=5,RTO__39[[#This Row],[Hour]]&gt;=15,RTO__39[[#This Row],[Hour]]&lt;=18),"ON","OFF")</f>
        <v>OFF</v>
      </c>
      <c r="G568"/>
      <c r="H568"/>
      <c r="I568"/>
    </row>
    <row r="569" spans="1:9" x14ac:dyDescent="0.25">
      <c r="A569" s="34">
        <v>45615</v>
      </c>
      <c r="B569" s="64">
        <v>11</v>
      </c>
      <c r="C569" s="64">
        <v>2</v>
      </c>
      <c r="D569" s="64">
        <v>16</v>
      </c>
      <c r="E569" s="42">
        <v>25.547899999999998</v>
      </c>
      <c r="F569" s="64" t="str">
        <f>IF(AND(RTO__39[[#This Row],[Month]]&gt;5,RTO__39[[#This Row],[Month]]&lt;10,RTO__39[[#This Row],[Day of Week]]&lt;=5,RTO__39[[#This Row],[Hour]]&gt;=15,RTO__39[[#This Row],[Hour]]&lt;=18),"ON","OFF")</f>
        <v>OFF</v>
      </c>
      <c r="G569"/>
      <c r="H569"/>
      <c r="I569"/>
    </row>
    <row r="570" spans="1:9" x14ac:dyDescent="0.25">
      <c r="A570" s="34">
        <v>45615</v>
      </c>
      <c r="B570" s="64">
        <v>11</v>
      </c>
      <c r="C570" s="64">
        <v>2</v>
      </c>
      <c r="D570" s="64">
        <v>17</v>
      </c>
      <c r="E570" s="42">
        <v>37.176000000000002</v>
      </c>
      <c r="F570" s="64" t="str">
        <f>IF(AND(RTO__39[[#This Row],[Month]]&gt;5,RTO__39[[#This Row],[Month]]&lt;10,RTO__39[[#This Row],[Day of Week]]&lt;=5,RTO__39[[#This Row],[Hour]]&gt;=15,RTO__39[[#This Row],[Hour]]&lt;=18),"ON","OFF")</f>
        <v>OFF</v>
      </c>
      <c r="G570"/>
      <c r="H570"/>
      <c r="I570"/>
    </row>
    <row r="571" spans="1:9" x14ac:dyDescent="0.25">
      <c r="A571" s="34">
        <v>45615</v>
      </c>
      <c r="B571" s="64">
        <v>11</v>
      </c>
      <c r="C571" s="64">
        <v>2</v>
      </c>
      <c r="D571" s="64">
        <v>18</v>
      </c>
      <c r="E571" s="42">
        <v>47.428800000000003</v>
      </c>
      <c r="F571" s="64" t="str">
        <f>IF(AND(RTO__39[[#This Row],[Month]]&gt;5,RTO__39[[#This Row],[Month]]&lt;10,RTO__39[[#This Row],[Day of Week]]&lt;=5,RTO__39[[#This Row],[Hour]]&gt;=15,RTO__39[[#This Row],[Hour]]&lt;=18),"ON","OFF")</f>
        <v>OFF</v>
      </c>
      <c r="G571"/>
      <c r="H571"/>
      <c r="I571"/>
    </row>
    <row r="572" spans="1:9" x14ac:dyDescent="0.25">
      <c r="A572" s="34">
        <v>45615</v>
      </c>
      <c r="B572" s="64">
        <v>11</v>
      </c>
      <c r="C572" s="64">
        <v>2</v>
      </c>
      <c r="D572" s="64">
        <v>19</v>
      </c>
      <c r="E572" s="42">
        <v>35.4786</v>
      </c>
      <c r="F572" s="64" t="str">
        <f>IF(AND(RTO__39[[#This Row],[Month]]&gt;5,RTO__39[[#This Row],[Month]]&lt;10,RTO__39[[#This Row],[Day of Week]]&lt;=5,RTO__39[[#This Row],[Hour]]&gt;=15,RTO__39[[#This Row],[Hour]]&lt;=18),"ON","OFF")</f>
        <v>OFF</v>
      </c>
      <c r="G572"/>
      <c r="H572"/>
      <c r="I572"/>
    </row>
    <row r="573" spans="1:9" x14ac:dyDescent="0.25">
      <c r="A573" s="34">
        <v>45615</v>
      </c>
      <c r="B573" s="64">
        <v>11</v>
      </c>
      <c r="C573" s="64">
        <v>2</v>
      </c>
      <c r="D573" s="64">
        <v>20</v>
      </c>
      <c r="E573" s="42">
        <v>40.240200000000002</v>
      </c>
      <c r="F573" s="64" t="str">
        <f>IF(AND(RTO__39[[#This Row],[Month]]&gt;5,RTO__39[[#This Row],[Month]]&lt;10,RTO__39[[#This Row],[Day of Week]]&lt;=5,RTO__39[[#This Row],[Hour]]&gt;=15,RTO__39[[#This Row],[Hour]]&lt;=18),"ON","OFF")</f>
        <v>OFF</v>
      </c>
      <c r="G573"/>
      <c r="H573"/>
      <c r="I573"/>
    </row>
    <row r="574" spans="1:9" x14ac:dyDescent="0.25">
      <c r="A574" s="34">
        <v>45615</v>
      </c>
      <c r="B574" s="64">
        <v>11</v>
      </c>
      <c r="C574" s="64">
        <v>2</v>
      </c>
      <c r="D574" s="64">
        <v>21</v>
      </c>
      <c r="E574" s="42">
        <v>44.461199999999998</v>
      </c>
      <c r="F574" s="64" t="str">
        <f>IF(AND(RTO__39[[#This Row],[Month]]&gt;5,RTO__39[[#This Row],[Month]]&lt;10,RTO__39[[#This Row],[Day of Week]]&lt;=5,RTO__39[[#This Row],[Hour]]&gt;=15,RTO__39[[#This Row],[Hour]]&lt;=18),"ON","OFF")</f>
        <v>OFF</v>
      </c>
      <c r="G574"/>
      <c r="H574"/>
      <c r="I574"/>
    </row>
    <row r="575" spans="1:9" x14ac:dyDescent="0.25">
      <c r="A575" s="34">
        <v>45615</v>
      </c>
      <c r="B575" s="64">
        <v>11</v>
      </c>
      <c r="C575" s="64">
        <v>2</v>
      </c>
      <c r="D575" s="64">
        <v>22</v>
      </c>
      <c r="E575" s="42">
        <v>35.660200000000003</v>
      </c>
      <c r="F575" s="64" t="str">
        <f>IF(AND(RTO__39[[#This Row],[Month]]&gt;5,RTO__39[[#This Row],[Month]]&lt;10,RTO__39[[#This Row],[Day of Week]]&lt;=5,RTO__39[[#This Row],[Hour]]&gt;=15,RTO__39[[#This Row],[Hour]]&lt;=18),"ON","OFF")</f>
        <v>OFF</v>
      </c>
      <c r="G575"/>
      <c r="H575"/>
      <c r="I575"/>
    </row>
    <row r="576" spans="1:9" x14ac:dyDescent="0.25">
      <c r="A576" s="34">
        <v>45615</v>
      </c>
      <c r="B576" s="64">
        <v>11</v>
      </c>
      <c r="C576" s="64">
        <v>2</v>
      </c>
      <c r="D576" s="64">
        <v>23</v>
      </c>
      <c r="E576" s="42">
        <v>7.6802000000000001</v>
      </c>
      <c r="F576" s="64" t="str">
        <f>IF(AND(RTO__39[[#This Row],[Month]]&gt;5,RTO__39[[#This Row],[Month]]&lt;10,RTO__39[[#This Row],[Day of Week]]&lt;=5,RTO__39[[#This Row],[Hour]]&gt;=15,RTO__39[[#This Row],[Hour]]&lt;=18),"ON","OFF")</f>
        <v>OFF</v>
      </c>
      <c r="G576"/>
      <c r="H576"/>
      <c r="I576"/>
    </row>
    <row r="577" spans="1:9" x14ac:dyDescent="0.25">
      <c r="A577" s="34">
        <v>45615</v>
      </c>
      <c r="B577" s="64">
        <v>11</v>
      </c>
      <c r="C577" s="64">
        <v>2</v>
      </c>
      <c r="D577" s="64">
        <v>24</v>
      </c>
      <c r="E577" s="42">
        <v>27.924700000000001</v>
      </c>
      <c r="F577" s="64" t="str">
        <f>IF(AND(RTO__39[[#This Row],[Month]]&gt;5,RTO__39[[#This Row],[Month]]&lt;10,RTO__39[[#This Row],[Day of Week]]&lt;=5,RTO__39[[#This Row],[Hour]]&gt;=15,RTO__39[[#This Row],[Hour]]&lt;=18),"ON","OFF")</f>
        <v>OFF</v>
      </c>
      <c r="G577"/>
      <c r="H577"/>
      <c r="I577"/>
    </row>
    <row r="578" spans="1:9" x14ac:dyDescent="0.25">
      <c r="A578" s="34">
        <v>45616</v>
      </c>
      <c r="B578" s="64">
        <v>11</v>
      </c>
      <c r="C578" s="64">
        <v>3</v>
      </c>
      <c r="D578" s="64">
        <v>1</v>
      </c>
      <c r="E578" s="42">
        <v>31.3459</v>
      </c>
      <c r="F578" s="64" t="str">
        <f>IF(AND(RTO__39[[#This Row],[Month]]&gt;5,RTO__39[[#This Row],[Month]]&lt;10,RTO__39[[#This Row],[Day of Week]]&lt;=5,RTO__39[[#This Row],[Hour]]&gt;=15,RTO__39[[#This Row],[Hour]]&lt;=18),"ON","OFF")</f>
        <v>OFF</v>
      </c>
      <c r="G578"/>
      <c r="H578"/>
      <c r="I578"/>
    </row>
    <row r="579" spans="1:9" x14ac:dyDescent="0.25">
      <c r="A579" s="34">
        <v>45616</v>
      </c>
      <c r="B579" s="64">
        <v>11</v>
      </c>
      <c r="C579" s="64">
        <v>3</v>
      </c>
      <c r="D579" s="64">
        <v>2</v>
      </c>
      <c r="E579" s="42">
        <v>29.9861</v>
      </c>
      <c r="F579" s="64" t="str">
        <f>IF(AND(RTO__39[[#This Row],[Month]]&gt;5,RTO__39[[#This Row],[Month]]&lt;10,RTO__39[[#This Row],[Day of Week]]&lt;=5,RTO__39[[#This Row],[Hour]]&gt;=15,RTO__39[[#This Row],[Hour]]&lt;=18),"ON","OFF")</f>
        <v>OFF</v>
      </c>
      <c r="G579"/>
      <c r="H579"/>
      <c r="I579"/>
    </row>
    <row r="580" spans="1:9" x14ac:dyDescent="0.25">
      <c r="A580" s="34">
        <v>45616</v>
      </c>
      <c r="B580" s="64">
        <v>11</v>
      </c>
      <c r="C580" s="64">
        <v>3</v>
      </c>
      <c r="D580" s="64">
        <v>3</v>
      </c>
      <c r="E580" s="42">
        <v>25.280100000000001</v>
      </c>
      <c r="F580" s="64" t="str">
        <f>IF(AND(RTO__39[[#This Row],[Month]]&gt;5,RTO__39[[#This Row],[Month]]&lt;10,RTO__39[[#This Row],[Day of Week]]&lt;=5,RTO__39[[#This Row],[Hour]]&gt;=15,RTO__39[[#This Row],[Hour]]&lt;=18),"ON","OFF")</f>
        <v>OFF</v>
      </c>
      <c r="G580"/>
      <c r="H580"/>
      <c r="I580"/>
    </row>
    <row r="581" spans="1:9" x14ac:dyDescent="0.25">
      <c r="A581" s="34">
        <v>45616</v>
      </c>
      <c r="B581" s="64">
        <v>11</v>
      </c>
      <c r="C581" s="64">
        <v>3</v>
      </c>
      <c r="D581" s="64">
        <v>4</v>
      </c>
      <c r="E581" s="42">
        <v>32.826700000000002</v>
      </c>
      <c r="F581" s="64" t="str">
        <f>IF(AND(RTO__39[[#This Row],[Month]]&gt;5,RTO__39[[#This Row],[Month]]&lt;10,RTO__39[[#This Row],[Day of Week]]&lt;=5,RTO__39[[#This Row],[Hour]]&gt;=15,RTO__39[[#This Row],[Hour]]&lt;=18),"ON","OFF")</f>
        <v>OFF</v>
      </c>
      <c r="G581"/>
      <c r="H581"/>
      <c r="I581"/>
    </row>
    <row r="582" spans="1:9" x14ac:dyDescent="0.25">
      <c r="A582" s="34">
        <v>45616</v>
      </c>
      <c r="B582" s="64">
        <v>11</v>
      </c>
      <c r="C582" s="64">
        <v>3</v>
      </c>
      <c r="D582" s="64">
        <v>5</v>
      </c>
      <c r="E582" s="42">
        <v>37.924799999999998</v>
      </c>
      <c r="F582" s="64" t="str">
        <f>IF(AND(RTO__39[[#This Row],[Month]]&gt;5,RTO__39[[#This Row],[Month]]&lt;10,RTO__39[[#This Row],[Day of Week]]&lt;=5,RTO__39[[#This Row],[Hour]]&gt;=15,RTO__39[[#This Row],[Hour]]&lt;=18),"ON","OFF")</f>
        <v>OFF</v>
      </c>
      <c r="G582"/>
      <c r="H582"/>
      <c r="I582"/>
    </row>
    <row r="583" spans="1:9" x14ac:dyDescent="0.25">
      <c r="A583" s="34">
        <v>45616</v>
      </c>
      <c r="B583" s="64">
        <v>11</v>
      </c>
      <c r="C583" s="64">
        <v>3</v>
      </c>
      <c r="D583" s="64">
        <v>6</v>
      </c>
      <c r="E583" s="42">
        <v>39.658000000000001</v>
      </c>
      <c r="F583" s="64" t="str">
        <f>IF(AND(RTO__39[[#This Row],[Month]]&gt;5,RTO__39[[#This Row],[Month]]&lt;10,RTO__39[[#This Row],[Day of Week]]&lt;=5,RTO__39[[#This Row],[Hour]]&gt;=15,RTO__39[[#This Row],[Hour]]&lt;=18),"ON","OFF")</f>
        <v>OFF</v>
      </c>
      <c r="G583"/>
      <c r="H583"/>
      <c r="I583"/>
    </row>
    <row r="584" spans="1:9" x14ac:dyDescent="0.25">
      <c r="A584" s="34">
        <v>45616</v>
      </c>
      <c r="B584" s="64">
        <v>11</v>
      </c>
      <c r="C584" s="64">
        <v>3</v>
      </c>
      <c r="D584" s="64">
        <v>7</v>
      </c>
      <c r="E584" s="42">
        <v>52.203200000000002</v>
      </c>
      <c r="F584" s="64" t="str">
        <f>IF(AND(RTO__39[[#This Row],[Month]]&gt;5,RTO__39[[#This Row],[Month]]&lt;10,RTO__39[[#This Row],[Day of Week]]&lt;=5,RTO__39[[#This Row],[Hour]]&gt;=15,RTO__39[[#This Row],[Hour]]&lt;=18),"ON","OFF")</f>
        <v>OFF</v>
      </c>
      <c r="G584"/>
      <c r="H584"/>
      <c r="I584"/>
    </row>
    <row r="585" spans="1:9" x14ac:dyDescent="0.25">
      <c r="A585" s="34">
        <v>45616</v>
      </c>
      <c r="B585" s="64">
        <v>11</v>
      </c>
      <c r="C585" s="64">
        <v>3</v>
      </c>
      <c r="D585" s="64">
        <v>8</v>
      </c>
      <c r="E585" s="42">
        <v>26.610399999999998</v>
      </c>
      <c r="F585" s="64" t="str">
        <f>IF(AND(RTO__39[[#This Row],[Month]]&gt;5,RTO__39[[#This Row],[Month]]&lt;10,RTO__39[[#This Row],[Day of Week]]&lt;=5,RTO__39[[#This Row],[Hour]]&gt;=15,RTO__39[[#This Row],[Hour]]&lt;=18),"ON","OFF")</f>
        <v>OFF</v>
      </c>
      <c r="G585"/>
      <c r="H585"/>
      <c r="I585"/>
    </row>
    <row r="586" spans="1:9" x14ac:dyDescent="0.25">
      <c r="A586" s="34">
        <v>45616</v>
      </c>
      <c r="B586" s="64">
        <v>11</v>
      </c>
      <c r="C586" s="64">
        <v>3</v>
      </c>
      <c r="D586" s="64">
        <v>9</v>
      </c>
      <c r="E586" s="42">
        <v>11.1631</v>
      </c>
      <c r="F586" s="64" t="str">
        <f>IF(AND(RTO__39[[#This Row],[Month]]&gt;5,RTO__39[[#This Row],[Month]]&lt;10,RTO__39[[#This Row],[Day of Week]]&lt;=5,RTO__39[[#This Row],[Hour]]&gt;=15,RTO__39[[#This Row],[Hour]]&lt;=18),"ON","OFF")</f>
        <v>OFF</v>
      </c>
      <c r="G586"/>
      <c r="H586"/>
      <c r="I586"/>
    </row>
    <row r="587" spans="1:9" x14ac:dyDescent="0.25">
      <c r="A587" s="34">
        <v>45616</v>
      </c>
      <c r="B587" s="64">
        <v>11</v>
      </c>
      <c r="C587" s="64">
        <v>3</v>
      </c>
      <c r="D587" s="64">
        <v>10</v>
      </c>
      <c r="E587" s="42">
        <v>10.7173</v>
      </c>
      <c r="F587" s="64" t="str">
        <f>IF(AND(RTO__39[[#This Row],[Month]]&gt;5,RTO__39[[#This Row],[Month]]&lt;10,RTO__39[[#This Row],[Day of Week]]&lt;=5,RTO__39[[#This Row],[Hour]]&gt;=15,RTO__39[[#This Row],[Hour]]&lt;=18),"ON","OFF")</f>
        <v>OFF</v>
      </c>
      <c r="G587"/>
      <c r="H587"/>
      <c r="I587"/>
    </row>
    <row r="588" spans="1:9" x14ac:dyDescent="0.25">
      <c r="A588" s="34">
        <v>45616</v>
      </c>
      <c r="B588" s="64">
        <v>11</v>
      </c>
      <c r="C588" s="64">
        <v>3</v>
      </c>
      <c r="D588" s="64">
        <v>11</v>
      </c>
      <c r="E588" s="42">
        <v>14.0716</v>
      </c>
      <c r="F588" s="64" t="str">
        <f>IF(AND(RTO__39[[#This Row],[Month]]&gt;5,RTO__39[[#This Row],[Month]]&lt;10,RTO__39[[#This Row],[Day of Week]]&lt;=5,RTO__39[[#This Row],[Hour]]&gt;=15,RTO__39[[#This Row],[Hour]]&lt;=18),"ON","OFF")</f>
        <v>OFF</v>
      </c>
      <c r="G588"/>
      <c r="H588"/>
      <c r="I588"/>
    </row>
    <row r="589" spans="1:9" x14ac:dyDescent="0.25">
      <c r="A589" s="34">
        <v>45616</v>
      </c>
      <c r="B589" s="64">
        <v>11</v>
      </c>
      <c r="C589" s="64">
        <v>3</v>
      </c>
      <c r="D589" s="64">
        <v>12</v>
      </c>
      <c r="E589" s="42">
        <v>11.787000000000001</v>
      </c>
      <c r="F589" s="64" t="str">
        <f>IF(AND(RTO__39[[#This Row],[Month]]&gt;5,RTO__39[[#This Row],[Month]]&lt;10,RTO__39[[#This Row],[Day of Week]]&lt;=5,RTO__39[[#This Row],[Hour]]&gt;=15,RTO__39[[#This Row],[Hour]]&lt;=18),"ON","OFF")</f>
        <v>OFF</v>
      </c>
      <c r="G589"/>
      <c r="H589"/>
      <c r="I589"/>
    </row>
    <row r="590" spans="1:9" x14ac:dyDescent="0.25">
      <c r="A590" s="34">
        <v>45616</v>
      </c>
      <c r="B590" s="64">
        <v>11</v>
      </c>
      <c r="C590" s="64">
        <v>3</v>
      </c>
      <c r="D590" s="64">
        <v>13</v>
      </c>
      <c r="E590" s="42">
        <v>9.4608000000000008</v>
      </c>
      <c r="F590" s="64" t="str">
        <f>IF(AND(RTO__39[[#This Row],[Month]]&gt;5,RTO__39[[#This Row],[Month]]&lt;10,RTO__39[[#This Row],[Day of Week]]&lt;=5,RTO__39[[#This Row],[Hour]]&gt;=15,RTO__39[[#This Row],[Hour]]&lt;=18),"ON","OFF")</f>
        <v>OFF</v>
      </c>
      <c r="G590"/>
      <c r="H590"/>
      <c r="I590"/>
    </row>
    <row r="591" spans="1:9" x14ac:dyDescent="0.25">
      <c r="A591" s="34">
        <v>45616</v>
      </c>
      <c r="B591" s="64">
        <v>11</v>
      </c>
      <c r="C591" s="64">
        <v>3</v>
      </c>
      <c r="D591" s="64">
        <v>14</v>
      </c>
      <c r="E591" s="42">
        <v>11.225899999999999</v>
      </c>
      <c r="F591" s="64" t="str">
        <f>IF(AND(RTO__39[[#This Row],[Month]]&gt;5,RTO__39[[#This Row],[Month]]&lt;10,RTO__39[[#This Row],[Day of Week]]&lt;=5,RTO__39[[#This Row],[Hour]]&gt;=15,RTO__39[[#This Row],[Hour]]&lt;=18),"ON","OFF")</f>
        <v>OFF</v>
      </c>
      <c r="G591"/>
      <c r="H591"/>
      <c r="I591"/>
    </row>
    <row r="592" spans="1:9" x14ac:dyDescent="0.25">
      <c r="A592" s="34">
        <v>45616</v>
      </c>
      <c r="B592" s="64">
        <v>11</v>
      </c>
      <c r="C592" s="64">
        <v>3</v>
      </c>
      <c r="D592" s="64">
        <v>15</v>
      </c>
      <c r="E592" s="42">
        <v>3.0966999999999998</v>
      </c>
      <c r="F592" s="64" t="str">
        <f>IF(AND(RTO__39[[#This Row],[Month]]&gt;5,RTO__39[[#This Row],[Month]]&lt;10,RTO__39[[#This Row],[Day of Week]]&lt;=5,RTO__39[[#This Row],[Hour]]&gt;=15,RTO__39[[#This Row],[Hour]]&lt;=18),"ON","OFF")</f>
        <v>OFF</v>
      </c>
      <c r="G592"/>
      <c r="H592"/>
      <c r="I592"/>
    </row>
    <row r="593" spans="1:9" x14ac:dyDescent="0.25">
      <c r="A593" s="34">
        <v>45616</v>
      </c>
      <c r="B593" s="64">
        <v>11</v>
      </c>
      <c r="C593" s="64">
        <v>3</v>
      </c>
      <c r="D593" s="64">
        <v>16</v>
      </c>
      <c r="E593" s="42">
        <v>29.804200000000002</v>
      </c>
      <c r="F593" s="64" t="str">
        <f>IF(AND(RTO__39[[#This Row],[Month]]&gt;5,RTO__39[[#This Row],[Month]]&lt;10,RTO__39[[#This Row],[Day of Week]]&lt;=5,RTO__39[[#This Row],[Hour]]&gt;=15,RTO__39[[#This Row],[Hour]]&lt;=18),"ON","OFF")</f>
        <v>OFF</v>
      </c>
      <c r="G593"/>
      <c r="H593"/>
      <c r="I593"/>
    </row>
    <row r="594" spans="1:9" x14ac:dyDescent="0.25">
      <c r="A594" s="34">
        <v>45616</v>
      </c>
      <c r="B594" s="64">
        <v>11</v>
      </c>
      <c r="C594" s="64">
        <v>3</v>
      </c>
      <c r="D594" s="64">
        <v>17</v>
      </c>
      <c r="E594" s="42">
        <v>42.214500000000001</v>
      </c>
      <c r="F594" s="64" t="str">
        <f>IF(AND(RTO__39[[#This Row],[Month]]&gt;5,RTO__39[[#This Row],[Month]]&lt;10,RTO__39[[#This Row],[Day of Week]]&lt;=5,RTO__39[[#This Row],[Hour]]&gt;=15,RTO__39[[#This Row],[Hour]]&lt;=18),"ON","OFF")</f>
        <v>OFF</v>
      </c>
      <c r="G594"/>
      <c r="H594"/>
      <c r="I594"/>
    </row>
    <row r="595" spans="1:9" x14ac:dyDescent="0.25">
      <c r="A595" s="34">
        <v>45616</v>
      </c>
      <c r="B595" s="64">
        <v>11</v>
      </c>
      <c r="C595" s="64">
        <v>3</v>
      </c>
      <c r="D595" s="64">
        <v>18</v>
      </c>
      <c r="E595" s="42">
        <v>42.9435</v>
      </c>
      <c r="F595" s="64" t="str">
        <f>IF(AND(RTO__39[[#This Row],[Month]]&gt;5,RTO__39[[#This Row],[Month]]&lt;10,RTO__39[[#This Row],[Day of Week]]&lt;=5,RTO__39[[#This Row],[Hour]]&gt;=15,RTO__39[[#This Row],[Hour]]&lt;=18),"ON","OFF")</f>
        <v>OFF</v>
      </c>
      <c r="G595"/>
      <c r="H595"/>
      <c r="I595"/>
    </row>
    <row r="596" spans="1:9" x14ac:dyDescent="0.25">
      <c r="A596" s="34">
        <v>45616</v>
      </c>
      <c r="B596" s="64">
        <v>11</v>
      </c>
      <c r="C596" s="64">
        <v>3</v>
      </c>
      <c r="D596" s="64">
        <v>19</v>
      </c>
      <c r="E596" s="42">
        <v>33.179000000000002</v>
      </c>
      <c r="F596" s="64" t="str">
        <f>IF(AND(RTO__39[[#This Row],[Month]]&gt;5,RTO__39[[#This Row],[Month]]&lt;10,RTO__39[[#This Row],[Day of Week]]&lt;=5,RTO__39[[#This Row],[Hour]]&gt;=15,RTO__39[[#This Row],[Hour]]&lt;=18),"ON","OFF")</f>
        <v>OFF</v>
      </c>
      <c r="G596"/>
      <c r="H596"/>
      <c r="I596"/>
    </row>
    <row r="597" spans="1:9" x14ac:dyDescent="0.25">
      <c r="A597" s="34">
        <v>45616</v>
      </c>
      <c r="B597" s="64">
        <v>11</v>
      </c>
      <c r="C597" s="64">
        <v>3</v>
      </c>
      <c r="D597" s="64">
        <v>20</v>
      </c>
      <c r="E597" s="42">
        <v>35.4758</v>
      </c>
      <c r="F597" s="64" t="str">
        <f>IF(AND(RTO__39[[#This Row],[Month]]&gt;5,RTO__39[[#This Row],[Month]]&lt;10,RTO__39[[#This Row],[Day of Week]]&lt;=5,RTO__39[[#This Row],[Hour]]&gt;=15,RTO__39[[#This Row],[Hour]]&lt;=18),"ON","OFF")</f>
        <v>OFF</v>
      </c>
      <c r="G597"/>
      <c r="H597"/>
      <c r="I597"/>
    </row>
    <row r="598" spans="1:9" x14ac:dyDescent="0.25">
      <c r="A598" s="34">
        <v>45616</v>
      </c>
      <c r="B598" s="64">
        <v>11</v>
      </c>
      <c r="C598" s="64">
        <v>3</v>
      </c>
      <c r="D598" s="64">
        <v>21</v>
      </c>
      <c r="E598" s="42">
        <v>39.369300000000003</v>
      </c>
      <c r="F598" s="64" t="str">
        <f>IF(AND(RTO__39[[#This Row],[Month]]&gt;5,RTO__39[[#This Row],[Month]]&lt;10,RTO__39[[#This Row],[Day of Week]]&lt;=5,RTO__39[[#This Row],[Hour]]&gt;=15,RTO__39[[#This Row],[Hour]]&lt;=18),"ON","OFF")</f>
        <v>OFF</v>
      </c>
      <c r="G598"/>
      <c r="H598"/>
      <c r="I598"/>
    </row>
    <row r="599" spans="1:9" x14ac:dyDescent="0.25">
      <c r="A599" s="34">
        <v>45616</v>
      </c>
      <c r="B599" s="64">
        <v>11</v>
      </c>
      <c r="C599" s="64">
        <v>3</v>
      </c>
      <c r="D599" s="64">
        <v>22</v>
      </c>
      <c r="E599" s="42">
        <v>35.89</v>
      </c>
      <c r="F599" s="64" t="str">
        <f>IF(AND(RTO__39[[#This Row],[Month]]&gt;5,RTO__39[[#This Row],[Month]]&lt;10,RTO__39[[#This Row],[Day of Week]]&lt;=5,RTO__39[[#This Row],[Hour]]&gt;=15,RTO__39[[#This Row],[Hour]]&lt;=18),"ON","OFF")</f>
        <v>OFF</v>
      </c>
      <c r="G599"/>
      <c r="H599"/>
      <c r="I599"/>
    </row>
    <row r="600" spans="1:9" x14ac:dyDescent="0.25">
      <c r="A600" s="34">
        <v>45616</v>
      </c>
      <c r="B600" s="64">
        <v>11</v>
      </c>
      <c r="C600" s="64">
        <v>3</v>
      </c>
      <c r="D600" s="64">
        <v>23</v>
      </c>
      <c r="E600" s="42">
        <v>39.461300000000001</v>
      </c>
      <c r="F600" s="64" t="str">
        <f>IF(AND(RTO__39[[#This Row],[Month]]&gt;5,RTO__39[[#This Row],[Month]]&lt;10,RTO__39[[#This Row],[Day of Week]]&lt;=5,RTO__39[[#This Row],[Hour]]&gt;=15,RTO__39[[#This Row],[Hour]]&lt;=18),"ON","OFF")</f>
        <v>OFF</v>
      </c>
      <c r="G600"/>
      <c r="H600"/>
      <c r="I600"/>
    </row>
    <row r="601" spans="1:9" x14ac:dyDescent="0.25">
      <c r="A601" s="34">
        <v>45616</v>
      </c>
      <c r="B601" s="64">
        <v>11</v>
      </c>
      <c r="C601" s="64">
        <v>3</v>
      </c>
      <c r="D601" s="64">
        <v>24</v>
      </c>
      <c r="E601" s="42">
        <v>30.8353</v>
      </c>
      <c r="F601" s="64" t="str">
        <f>IF(AND(RTO__39[[#This Row],[Month]]&gt;5,RTO__39[[#This Row],[Month]]&lt;10,RTO__39[[#This Row],[Day of Week]]&lt;=5,RTO__39[[#This Row],[Hour]]&gt;=15,RTO__39[[#This Row],[Hour]]&lt;=18),"ON","OFF")</f>
        <v>OFF</v>
      </c>
      <c r="G601"/>
      <c r="H601"/>
      <c r="I601"/>
    </row>
    <row r="602" spans="1:9" x14ac:dyDescent="0.25">
      <c r="A602" s="34">
        <v>45617</v>
      </c>
      <c r="B602" s="64">
        <v>11</v>
      </c>
      <c r="C602" s="64">
        <v>4</v>
      </c>
      <c r="D602" s="64">
        <v>1</v>
      </c>
      <c r="E602" s="42">
        <v>42.962200000000003</v>
      </c>
      <c r="F602" s="64" t="str">
        <f>IF(AND(RTO__39[[#This Row],[Month]]&gt;5,RTO__39[[#This Row],[Month]]&lt;10,RTO__39[[#This Row],[Day of Week]]&lt;=5,RTO__39[[#This Row],[Hour]]&gt;=15,RTO__39[[#This Row],[Hour]]&lt;=18),"ON","OFF")</f>
        <v>OFF</v>
      </c>
      <c r="G602"/>
      <c r="H602"/>
      <c r="I602"/>
    </row>
    <row r="603" spans="1:9" x14ac:dyDescent="0.25">
      <c r="A603" s="34">
        <v>45617</v>
      </c>
      <c r="B603" s="64">
        <v>11</v>
      </c>
      <c r="C603" s="64">
        <v>4</v>
      </c>
      <c r="D603" s="64">
        <v>2</v>
      </c>
      <c r="E603" s="42">
        <v>42.426400000000001</v>
      </c>
      <c r="F603" s="64" t="str">
        <f>IF(AND(RTO__39[[#This Row],[Month]]&gt;5,RTO__39[[#This Row],[Month]]&lt;10,RTO__39[[#This Row],[Day of Week]]&lt;=5,RTO__39[[#This Row],[Hour]]&gt;=15,RTO__39[[#This Row],[Hour]]&lt;=18),"ON","OFF")</f>
        <v>OFF</v>
      </c>
      <c r="G603"/>
      <c r="H603"/>
      <c r="I603"/>
    </row>
    <row r="604" spans="1:9" x14ac:dyDescent="0.25">
      <c r="A604" s="34">
        <v>45617</v>
      </c>
      <c r="B604" s="64">
        <v>11</v>
      </c>
      <c r="C604" s="64">
        <v>4</v>
      </c>
      <c r="D604" s="64">
        <v>3</v>
      </c>
      <c r="E604" s="42">
        <v>41.520099999999999</v>
      </c>
      <c r="F604" s="64" t="str">
        <f>IF(AND(RTO__39[[#This Row],[Month]]&gt;5,RTO__39[[#This Row],[Month]]&lt;10,RTO__39[[#This Row],[Day of Week]]&lt;=5,RTO__39[[#This Row],[Hour]]&gt;=15,RTO__39[[#This Row],[Hour]]&lt;=18),"ON","OFF")</f>
        <v>OFF</v>
      </c>
      <c r="G604"/>
      <c r="H604"/>
      <c r="I604"/>
    </row>
    <row r="605" spans="1:9" x14ac:dyDescent="0.25">
      <c r="A605" s="34">
        <v>45617</v>
      </c>
      <c r="B605" s="64">
        <v>11</v>
      </c>
      <c r="C605" s="64">
        <v>4</v>
      </c>
      <c r="D605" s="64">
        <v>4</v>
      </c>
      <c r="E605" s="42">
        <v>41.220199999999998</v>
      </c>
      <c r="F605" s="64" t="str">
        <f>IF(AND(RTO__39[[#This Row],[Month]]&gt;5,RTO__39[[#This Row],[Month]]&lt;10,RTO__39[[#This Row],[Day of Week]]&lt;=5,RTO__39[[#This Row],[Hour]]&gt;=15,RTO__39[[#This Row],[Hour]]&lt;=18),"ON","OFF")</f>
        <v>OFF</v>
      </c>
      <c r="G605"/>
      <c r="H605"/>
      <c r="I605"/>
    </row>
    <row r="606" spans="1:9" x14ac:dyDescent="0.25">
      <c r="A606" s="34">
        <v>45617</v>
      </c>
      <c r="B606" s="64">
        <v>11</v>
      </c>
      <c r="C606" s="64">
        <v>4</v>
      </c>
      <c r="D606" s="64">
        <v>5</v>
      </c>
      <c r="E606" s="42">
        <v>42.747100000000003</v>
      </c>
      <c r="F606" s="64" t="str">
        <f>IF(AND(RTO__39[[#This Row],[Month]]&gt;5,RTO__39[[#This Row],[Month]]&lt;10,RTO__39[[#This Row],[Day of Week]]&lt;=5,RTO__39[[#This Row],[Hour]]&gt;=15,RTO__39[[#This Row],[Hour]]&lt;=18),"ON","OFF")</f>
        <v>OFF</v>
      </c>
      <c r="G606"/>
      <c r="H606"/>
      <c r="I606"/>
    </row>
    <row r="607" spans="1:9" x14ac:dyDescent="0.25">
      <c r="A607" s="34">
        <v>45617</v>
      </c>
      <c r="B607" s="64">
        <v>11</v>
      </c>
      <c r="C607" s="64">
        <v>4</v>
      </c>
      <c r="D607" s="64">
        <v>6</v>
      </c>
      <c r="E607" s="42">
        <v>52.5839</v>
      </c>
      <c r="F607" s="64" t="str">
        <f>IF(AND(RTO__39[[#This Row],[Month]]&gt;5,RTO__39[[#This Row],[Month]]&lt;10,RTO__39[[#This Row],[Day of Week]]&lt;=5,RTO__39[[#This Row],[Hour]]&gt;=15,RTO__39[[#This Row],[Hour]]&lt;=18),"ON","OFF")</f>
        <v>OFF</v>
      </c>
      <c r="G607"/>
      <c r="H607"/>
      <c r="I607"/>
    </row>
    <row r="608" spans="1:9" x14ac:dyDescent="0.25">
      <c r="A608" s="34">
        <v>45617</v>
      </c>
      <c r="B608" s="64">
        <v>11</v>
      </c>
      <c r="C608" s="64">
        <v>4</v>
      </c>
      <c r="D608" s="64">
        <v>7</v>
      </c>
      <c r="E608" s="42">
        <v>69.416200000000003</v>
      </c>
      <c r="F608" s="64" t="str">
        <f>IF(AND(RTO__39[[#This Row],[Month]]&gt;5,RTO__39[[#This Row],[Month]]&lt;10,RTO__39[[#This Row],[Day of Week]]&lt;=5,RTO__39[[#This Row],[Hour]]&gt;=15,RTO__39[[#This Row],[Hour]]&lt;=18),"ON","OFF")</f>
        <v>OFF</v>
      </c>
      <c r="G608"/>
      <c r="H608"/>
      <c r="I608"/>
    </row>
    <row r="609" spans="1:9" x14ac:dyDescent="0.25">
      <c r="A609" s="34">
        <v>45617</v>
      </c>
      <c r="B609" s="64">
        <v>11</v>
      </c>
      <c r="C609" s="64">
        <v>4</v>
      </c>
      <c r="D609" s="64">
        <v>8</v>
      </c>
      <c r="E609" s="42">
        <v>29.379100000000001</v>
      </c>
      <c r="F609" s="64" t="str">
        <f>IF(AND(RTO__39[[#This Row],[Month]]&gt;5,RTO__39[[#This Row],[Month]]&lt;10,RTO__39[[#This Row],[Day of Week]]&lt;=5,RTO__39[[#This Row],[Hour]]&gt;=15,RTO__39[[#This Row],[Hour]]&lt;=18),"ON","OFF")</f>
        <v>OFF</v>
      </c>
      <c r="G609"/>
      <c r="H609"/>
      <c r="I609"/>
    </row>
    <row r="610" spans="1:9" x14ac:dyDescent="0.25">
      <c r="A610" s="34">
        <v>45617</v>
      </c>
      <c r="B610" s="64">
        <v>11</v>
      </c>
      <c r="C610" s="64">
        <v>4</v>
      </c>
      <c r="D610" s="64">
        <v>9</v>
      </c>
      <c r="E610" s="42">
        <v>17.310199999999998</v>
      </c>
      <c r="F610" s="64" t="str">
        <f>IF(AND(RTO__39[[#This Row],[Month]]&gt;5,RTO__39[[#This Row],[Month]]&lt;10,RTO__39[[#This Row],[Day of Week]]&lt;=5,RTO__39[[#This Row],[Hour]]&gt;=15,RTO__39[[#This Row],[Hour]]&lt;=18),"ON","OFF")</f>
        <v>OFF</v>
      </c>
      <c r="G610"/>
      <c r="H610"/>
      <c r="I610"/>
    </row>
    <row r="611" spans="1:9" x14ac:dyDescent="0.25">
      <c r="A611" s="34">
        <v>45617</v>
      </c>
      <c r="B611" s="64">
        <v>11</v>
      </c>
      <c r="C611" s="64">
        <v>4</v>
      </c>
      <c r="D611" s="64">
        <v>10</v>
      </c>
      <c r="E611" s="42">
        <v>15.1113</v>
      </c>
      <c r="F611" s="64" t="str">
        <f>IF(AND(RTO__39[[#This Row],[Month]]&gt;5,RTO__39[[#This Row],[Month]]&lt;10,RTO__39[[#This Row],[Day of Week]]&lt;=5,RTO__39[[#This Row],[Hour]]&gt;=15,RTO__39[[#This Row],[Hour]]&lt;=18),"ON","OFF")</f>
        <v>OFF</v>
      </c>
      <c r="G611"/>
      <c r="H611"/>
      <c r="I611"/>
    </row>
    <row r="612" spans="1:9" x14ac:dyDescent="0.25">
      <c r="A612" s="34">
        <v>45617</v>
      </c>
      <c r="B612" s="64">
        <v>11</v>
      </c>
      <c r="C612" s="64">
        <v>4</v>
      </c>
      <c r="D612" s="64">
        <v>11</v>
      </c>
      <c r="E612" s="42">
        <v>19.0441</v>
      </c>
      <c r="F612" s="64" t="str">
        <f>IF(AND(RTO__39[[#This Row],[Month]]&gt;5,RTO__39[[#This Row],[Month]]&lt;10,RTO__39[[#This Row],[Day of Week]]&lt;=5,RTO__39[[#This Row],[Hour]]&gt;=15,RTO__39[[#This Row],[Hour]]&lt;=18),"ON","OFF")</f>
        <v>OFF</v>
      </c>
      <c r="G612"/>
      <c r="H612"/>
      <c r="I612"/>
    </row>
    <row r="613" spans="1:9" x14ac:dyDescent="0.25">
      <c r="A613" s="34">
        <v>45617</v>
      </c>
      <c r="B613" s="64">
        <v>11</v>
      </c>
      <c r="C613" s="64">
        <v>4</v>
      </c>
      <c r="D613" s="64">
        <v>12</v>
      </c>
      <c r="E613" s="42">
        <v>20.135000000000002</v>
      </c>
      <c r="F613" s="64" t="str">
        <f>IF(AND(RTO__39[[#This Row],[Month]]&gt;5,RTO__39[[#This Row],[Month]]&lt;10,RTO__39[[#This Row],[Day of Week]]&lt;=5,RTO__39[[#This Row],[Hour]]&gt;=15,RTO__39[[#This Row],[Hour]]&lt;=18),"ON","OFF")</f>
        <v>OFF</v>
      </c>
      <c r="G613"/>
      <c r="H613"/>
      <c r="I613"/>
    </row>
    <row r="614" spans="1:9" x14ac:dyDescent="0.25">
      <c r="A614" s="34">
        <v>45617</v>
      </c>
      <c r="B614" s="64">
        <v>11</v>
      </c>
      <c r="C614" s="64">
        <v>4</v>
      </c>
      <c r="D614" s="64">
        <v>13</v>
      </c>
      <c r="E614" s="42">
        <v>21.898599999999998</v>
      </c>
      <c r="F614" s="64" t="str">
        <f>IF(AND(RTO__39[[#This Row],[Month]]&gt;5,RTO__39[[#This Row],[Month]]&lt;10,RTO__39[[#This Row],[Day of Week]]&lt;=5,RTO__39[[#This Row],[Hour]]&gt;=15,RTO__39[[#This Row],[Hour]]&lt;=18),"ON","OFF")</f>
        <v>OFF</v>
      </c>
      <c r="G614"/>
      <c r="H614"/>
      <c r="I614"/>
    </row>
    <row r="615" spans="1:9" x14ac:dyDescent="0.25">
      <c r="A615" s="34">
        <v>45617</v>
      </c>
      <c r="B615" s="64">
        <v>11</v>
      </c>
      <c r="C615" s="64">
        <v>4</v>
      </c>
      <c r="D615" s="64">
        <v>14</v>
      </c>
      <c r="E615" s="42">
        <v>19.264099999999999</v>
      </c>
      <c r="F615" s="64" t="str">
        <f>IF(AND(RTO__39[[#This Row],[Month]]&gt;5,RTO__39[[#This Row],[Month]]&lt;10,RTO__39[[#This Row],[Day of Week]]&lt;=5,RTO__39[[#This Row],[Hour]]&gt;=15,RTO__39[[#This Row],[Hour]]&lt;=18),"ON","OFF")</f>
        <v>OFF</v>
      </c>
      <c r="G615"/>
      <c r="H615"/>
      <c r="I615"/>
    </row>
    <row r="616" spans="1:9" x14ac:dyDescent="0.25">
      <c r="A616" s="34">
        <v>45617</v>
      </c>
      <c r="B616" s="64">
        <v>11</v>
      </c>
      <c r="C616" s="64">
        <v>4</v>
      </c>
      <c r="D616" s="64">
        <v>15</v>
      </c>
      <c r="E616" s="42">
        <v>13.7768</v>
      </c>
      <c r="F616" s="64" t="str">
        <f>IF(AND(RTO__39[[#This Row],[Month]]&gt;5,RTO__39[[#This Row],[Month]]&lt;10,RTO__39[[#This Row],[Day of Week]]&lt;=5,RTO__39[[#This Row],[Hour]]&gt;=15,RTO__39[[#This Row],[Hour]]&lt;=18),"ON","OFF")</f>
        <v>OFF</v>
      </c>
      <c r="G616"/>
      <c r="H616"/>
      <c r="I616"/>
    </row>
    <row r="617" spans="1:9" x14ac:dyDescent="0.25">
      <c r="A617" s="34">
        <v>45617</v>
      </c>
      <c r="B617" s="64">
        <v>11</v>
      </c>
      <c r="C617" s="64">
        <v>4</v>
      </c>
      <c r="D617" s="64">
        <v>16</v>
      </c>
      <c r="E617" s="42">
        <v>24.371200000000002</v>
      </c>
      <c r="F617" s="64" t="str">
        <f>IF(AND(RTO__39[[#This Row],[Month]]&gt;5,RTO__39[[#This Row],[Month]]&lt;10,RTO__39[[#This Row],[Day of Week]]&lt;=5,RTO__39[[#This Row],[Hour]]&gt;=15,RTO__39[[#This Row],[Hour]]&lt;=18),"ON","OFF")</f>
        <v>OFF</v>
      </c>
      <c r="G617"/>
      <c r="H617"/>
      <c r="I617"/>
    </row>
    <row r="618" spans="1:9" x14ac:dyDescent="0.25">
      <c r="A618" s="34">
        <v>45617</v>
      </c>
      <c r="B618" s="64">
        <v>11</v>
      </c>
      <c r="C618" s="64">
        <v>4</v>
      </c>
      <c r="D618" s="64">
        <v>17</v>
      </c>
      <c r="E618" s="42">
        <v>46.874699999999997</v>
      </c>
      <c r="F618" s="64" t="str">
        <f>IF(AND(RTO__39[[#This Row],[Month]]&gt;5,RTO__39[[#This Row],[Month]]&lt;10,RTO__39[[#This Row],[Day of Week]]&lt;=5,RTO__39[[#This Row],[Hour]]&gt;=15,RTO__39[[#This Row],[Hour]]&lt;=18),"ON","OFF")</f>
        <v>OFF</v>
      </c>
      <c r="G618"/>
      <c r="H618"/>
      <c r="I618"/>
    </row>
    <row r="619" spans="1:9" x14ac:dyDescent="0.25">
      <c r="A619" s="34">
        <v>45617</v>
      </c>
      <c r="B619" s="64">
        <v>11</v>
      </c>
      <c r="C619" s="64">
        <v>4</v>
      </c>
      <c r="D619" s="64">
        <v>18</v>
      </c>
      <c r="E619" s="42">
        <v>42.476199999999999</v>
      </c>
      <c r="F619" s="64" t="str">
        <f>IF(AND(RTO__39[[#This Row],[Month]]&gt;5,RTO__39[[#This Row],[Month]]&lt;10,RTO__39[[#This Row],[Day of Week]]&lt;=5,RTO__39[[#This Row],[Hour]]&gt;=15,RTO__39[[#This Row],[Hour]]&lt;=18),"ON","OFF")</f>
        <v>OFF</v>
      </c>
      <c r="G619"/>
      <c r="H619"/>
      <c r="I619"/>
    </row>
    <row r="620" spans="1:9" x14ac:dyDescent="0.25">
      <c r="A620" s="34">
        <v>45617</v>
      </c>
      <c r="B620" s="64">
        <v>11</v>
      </c>
      <c r="C620" s="64">
        <v>4</v>
      </c>
      <c r="D620" s="64">
        <v>19</v>
      </c>
      <c r="E620" s="42">
        <v>37.934199999999997</v>
      </c>
      <c r="F620" s="64" t="str">
        <f>IF(AND(RTO__39[[#This Row],[Month]]&gt;5,RTO__39[[#This Row],[Month]]&lt;10,RTO__39[[#This Row],[Day of Week]]&lt;=5,RTO__39[[#This Row],[Hour]]&gt;=15,RTO__39[[#This Row],[Hour]]&lt;=18),"ON","OFF")</f>
        <v>OFF</v>
      </c>
      <c r="G620"/>
      <c r="H620"/>
      <c r="I620"/>
    </row>
    <row r="621" spans="1:9" x14ac:dyDescent="0.25">
      <c r="A621" s="34">
        <v>45617</v>
      </c>
      <c r="B621" s="64">
        <v>11</v>
      </c>
      <c r="C621" s="64">
        <v>4</v>
      </c>
      <c r="D621" s="64">
        <v>20</v>
      </c>
      <c r="E621" s="42">
        <v>37.306199999999997</v>
      </c>
      <c r="F621" s="64" t="str">
        <f>IF(AND(RTO__39[[#This Row],[Month]]&gt;5,RTO__39[[#This Row],[Month]]&lt;10,RTO__39[[#This Row],[Day of Week]]&lt;=5,RTO__39[[#This Row],[Hour]]&gt;=15,RTO__39[[#This Row],[Hour]]&lt;=18),"ON","OFF")</f>
        <v>OFF</v>
      </c>
      <c r="G621"/>
      <c r="H621"/>
      <c r="I621"/>
    </row>
    <row r="622" spans="1:9" x14ac:dyDescent="0.25">
      <c r="A622" s="34">
        <v>45617</v>
      </c>
      <c r="B622" s="64">
        <v>11</v>
      </c>
      <c r="C622" s="64">
        <v>4</v>
      </c>
      <c r="D622" s="64">
        <v>21</v>
      </c>
      <c r="E622" s="42">
        <v>40.54</v>
      </c>
      <c r="F622" s="64" t="str">
        <f>IF(AND(RTO__39[[#This Row],[Month]]&gt;5,RTO__39[[#This Row],[Month]]&lt;10,RTO__39[[#This Row],[Day of Week]]&lt;=5,RTO__39[[#This Row],[Hour]]&gt;=15,RTO__39[[#This Row],[Hour]]&lt;=18),"ON","OFF")</f>
        <v>OFF</v>
      </c>
      <c r="G622"/>
      <c r="H622"/>
      <c r="I622"/>
    </row>
    <row r="623" spans="1:9" x14ac:dyDescent="0.25">
      <c r="A623" s="34">
        <v>45617</v>
      </c>
      <c r="B623" s="64">
        <v>11</v>
      </c>
      <c r="C623" s="64">
        <v>4</v>
      </c>
      <c r="D623" s="64">
        <v>22</v>
      </c>
      <c r="E623" s="42">
        <v>38.985399999999998</v>
      </c>
      <c r="F623" s="64" t="str">
        <f>IF(AND(RTO__39[[#This Row],[Month]]&gt;5,RTO__39[[#This Row],[Month]]&lt;10,RTO__39[[#This Row],[Day of Week]]&lt;=5,RTO__39[[#This Row],[Hour]]&gt;=15,RTO__39[[#This Row],[Hour]]&lt;=18),"ON","OFF")</f>
        <v>OFF</v>
      </c>
      <c r="G623"/>
      <c r="H623"/>
      <c r="I623"/>
    </row>
    <row r="624" spans="1:9" x14ac:dyDescent="0.25">
      <c r="A624" s="34">
        <v>45617</v>
      </c>
      <c r="B624" s="64">
        <v>11</v>
      </c>
      <c r="C624" s="64">
        <v>4</v>
      </c>
      <c r="D624" s="64">
        <v>23</v>
      </c>
      <c r="E624" s="42">
        <v>38.8172</v>
      </c>
      <c r="F624" s="64" t="str">
        <f>IF(AND(RTO__39[[#This Row],[Month]]&gt;5,RTO__39[[#This Row],[Month]]&lt;10,RTO__39[[#This Row],[Day of Week]]&lt;=5,RTO__39[[#This Row],[Hour]]&gt;=15,RTO__39[[#This Row],[Hour]]&lt;=18),"ON","OFF")</f>
        <v>OFF</v>
      </c>
      <c r="G624"/>
      <c r="H624"/>
      <c r="I624"/>
    </row>
    <row r="625" spans="1:9" x14ac:dyDescent="0.25">
      <c r="A625" s="34">
        <v>45617</v>
      </c>
      <c r="B625" s="64">
        <v>11</v>
      </c>
      <c r="C625" s="64">
        <v>4</v>
      </c>
      <c r="D625" s="64">
        <v>24</v>
      </c>
      <c r="E625" s="42">
        <v>40.855600000000003</v>
      </c>
      <c r="F625" s="64" t="str">
        <f>IF(AND(RTO__39[[#This Row],[Month]]&gt;5,RTO__39[[#This Row],[Month]]&lt;10,RTO__39[[#This Row],[Day of Week]]&lt;=5,RTO__39[[#This Row],[Hour]]&gt;=15,RTO__39[[#This Row],[Hour]]&lt;=18),"ON","OFF")</f>
        <v>OFF</v>
      </c>
      <c r="G625"/>
      <c r="H625"/>
      <c r="I625"/>
    </row>
    <row r="626" spans="1:9" x14ac:dyDescent="0.25">
      <c r="A626" s="34">
        <v>45618</v>
      </c>
      <c r="B626" s="64">
        <v>11</v>
      </c>
      <c r="C626" s="64">
        <v>5</v>
      </c>
      <c r="D626" s="64">
        <v>1</v>
      </c>
      <c r="E626" s="42">
        <v>38.759</v>
      </c>
      <c r="F626" s="64" t="str">
        <f>IF(AND(RTO__39[[#This Row],[Month]]&gt;5,RTO__39[[#This Row],[Month]]&lt;10,RTO__39[[#This Row],[Day of Week]]&lt;=5,RTO__39[[#This Row],[Hour]]&gt;=15,RTO__39[[#This Row],[Hour]]&lt;=18),"ON","OFF")</f>
        <v>OFF</v>
      </c>
      <c r="G626"/>
      <c r="H626"/>
      <c r="I626"/>
    </row>
    <row r="627" spans="1:9" x14ac:dyDescent="0.25">
      <c r="A627" s="34">
        <v>45618</v>
      </c>
      <c r="B627" s="64">
        <v>11</v>
      </c>
      <c r="C627" s="64">
        <v>5</v>
      </c>
      <c r="D627" s="64">
        <v>2</v>
      </c>
      <c r="E627" s="42">
        <v>37.519300000000001</v>
      </c>
      <c r="F627" s="64" t="str">
        <f>IF(AND(RTO__39[[#This Row],[Month]]&gt;5,RTO__39[[#This Row],[Month]]&lt;10,RTO__39[[#This Row],[Day of Week]]&lt;=5,RTO__39[[#This Row],[Hour]]&gt;=15,RTO__39[[#This Row],[Hour]]&lt;=18),"ON","OFF")</f>
        <v>OFF</v>
      </c>
      <c r="G627"/>
      <c r="H627"/>
      <c r="I627"/>
    </row>
    <row r="628" spans="1:9" x14ac:dyDescent="0.25">
      <c r="A628" s="34">
        <v>45618</v>
      </c>
      <c r="B628" s="64">
        <v>11</v>
      </c>
      <c r="C628" s="64">
        <v>5</v>
      </c>
      <c r="D628" s="64">
        <v>3</v>
      </c>
      <c r="E628" s="42">
        <v>37.500300000000003</v>
      </c>
      <c r="F628" s="64" t="str">
        <f>IF(AND(RTO__39[[#This Row],[Month]]&gt;5,RTO__39[[#This Row],[Month]]&lt;10,RTO__39[[#This Row],[Day of Week]]&lt;=5,RTO__39[[#This Row],[Hour]]&gt;=15,RTO__39[[#This Row],[Hour]]&lt;=18),"ON","OFF")</f>
        <v>OFF</v>
      </c>
      <c r="G628"/>
      <c r="H628"/>
      <c r="I628"/>
    </row>
    <row r="629" spans="1:9" x14ac:dyDescent="0.25">
      <c r="A629" s="34">
        <v>45618</v>
      </c>
      <c r="B629" s="64">
        <v>11</v>
      </c>
      <c r="C629" s="64">
        <v>5</v>
      </c>
      <c r="D629" s="64">
        <v>4</v>
      </c>
      <c r="E629" s="42">
        <v>39.9998</v>
      </c>
      <c r="F629" s="64" t="str">
        <f>IF(AND(RTO__39[[#This Row],[Month]]&gt;5,RTO__39[[#This Row],[Month]]&lt;10,RTO__39[[#This Row],[Day of Week]]&lt;=5,RTO__39[[#This Row],[Hour]]&gt;=15,RTO__39[[#This Row],[Hour]]&lt;=18),"ON","OFF")</f>
        <v>OFF</v>
      </c>
      <c r="G629"/>
      <c r="H629"/>
      <c r="I629"/>
    </row>
    <row r="630" spans="1:9" x14ac:dyDescent="0.25">
      <c r="A630" s="34">
        <v>45618</v>
      </c>
      <c r="B630" s="64">
        <v>11</v>
      </c>
      <c r="C630" s="64">
        <v>5</v>
      </c>
      <c r="D630" s="64">
        <v>5</v>
      </c>
      <c r="E630" s="42">
        <v>39.285600000000002</v>
      </c>
      <c r="F630" s="64" t="str">
        <f>IF(AND(RTO__39[[#This Row],[Month]]&gt;5,RTO__39[[#This Row],[Month]]&lt;10,RTO__39[[#This Row],[Day of Week]]&lt;=5,RTO__39[[#This Row],[Hour]]&gt;=15,RTO__39[[#This Row],[Hour]]&lt;=18),"ON","OFF")</f>
        <v>OFF</v>
      </c>
      <c r="G630"/>
      <c r="H630"/>
      <c r="I630"/>
    </row>
    <row r="631" spans="1:9" x14ac:dyDescent="0.25">
      <c r="A631" s="34">
        <v>45618</v>
      </c>
      <c r="B631" s="64">
        <v>11</v>
      </c>
      <c r="C631" s="64">
        <v>5</v>
      </c>
      <c r="D631" s="64">
        <v>6</v>
      </c>
      <c r="E631" s="42">
        <v>37.372799999999998</v>
      </c>
      <c r="F631" s="64" t="str">
        <f>IF(AND(RTO__39[[#This Row],[Month]]&gt;5,RTO__39[[#This Row],[Month]]&lt;10,RTO__39[[#This Row],[Day of Week]]&lt;=5,RTO__39[[#This Row],[Hour]]&gt;=15,RTO__39[[#This Row],[Hour]]&lt;=18),"ON","OFF")</f>
        <v>OFF</v>
      </c>
      <c r="G631"/>
      <c r="H631"/>
      <c r="I631"/>
    </row>
    <row r="632" spans="1:9" x14ac:dyDescent="0.25">
      <c r="A632" s="34">
        <v>45618</v>
      </c>
      <c r="B632" s="64">
        <v>11</v>
      </c>
      <c r="C632" s="64">
        <v>5</v>
      </c>
      <c r="D632" s="64">
        <v>7</v>
      </c>
      <c r="E632" s="42">
        <v>42.023800000000001</v>
      </c>
      <c r="F632" s="64" t="str">
        <f>IF(AND(RTO__39[[#This Row],[Month]]&gt;5,RTO__39[[#This Row],[Month]]&lt;10,RTO__39[[#This Row],[Day of Week]]&lt;=5,RTO__39[[#This Row],[Hour]]&gt;=15,RTO__39[[#This Row],[Hour]]&lt;=18),"ON","OFF")</f>
        <v>OFF</v>
      </c>
      <c r="G632"/>
      <c r="H632"/>
      <c r="I632"/>
    </row>
    <row r="633" spans="1:9" x14ac:dyDescent="0.25">
      <c r="A633" s="34">
        <v>45618</v>
      </c>
      <c r="B633" s="64">
        <v>11</v>
      </c>
      <c r="C633" s="64">
        <v>5</v>
      </c>
      <c r="D633" s="64">
        <v>8</v>
      </c>
      <c r="E633" s="42">
        <v>26.773599999999998</v>
      </c>
      <c r="F633" s="64" t="str">
        <f>IF(AND(RTO__39[[#This Row],[Month]]&gt;5,RTO__39[[#This Row],[Month]]&lt;10,RTO__39[[#This Row],[Day of Week]]&lt;=5,RTO__39[[#This Row],[Hour]]&gt;=15,RTO__39[[#This Row],[Hour]]&lt;=18),"ON","OFF")</f>
        <v>OFF</v>
      </c>
      <c r="G633"/>
      <c r="H633"/>
      <c r="I633"/>
    </row>
    <row r="634" spans="1:9" x14ac:dyDescent="0.25">
      <c r="A634" s="34">
        <v>45618</v>
      </c>
      <c r="B634" s="64">
        <v>11</v>
      </c>
      <c r="C634" s="64">
        <v>5</v>
      </c>
      <c r="D634" s="64">
        <v>9</v>
      </c>
      <c r="E634" s="42">
        <v>20.539100000000001</v>
      </c>
      <c r="F634" s="64" t="str">
        <f>IF(AND(RTO__39[[#This Row],[Month]]&gt;5,RTO__39[[#This Row],[Month]]&lt;10,RTO__39[[#This Row],[Day of Week]]&lt;=5,RTO__39[[#This Row],[Hour]]&gt;=15,RTO__39[[#This Row],[Hour]]&lt;=18),"ON","OFF")</f>
        <v>OFF</v>
      </c>
      <c r="G634"/>
      <c r="H634"/>
      <c r="I634"/>
    </row>
    <row r="635" spans="1:9" x14ac:dyDescent="0.25">
      <c r="A635" s="34">
        <v>45618</v>
      </c>
      <c r="B635" s="64">
        <v>11</v>
      </c>
      <c r="C635" s="64">
        <v>5</v>
      </c>
      <c r="D635" s="64">
        <v>10</v>
      </c>
      <c r="E635" s="42">
        <v>22.408899999999999</v>
      </c>
      <c r="F635" s="64" t="str">
        <f>IF(AND(RTO__39[[#This Row],[Month]]&gt;5,RTO__39[[#This Row],[Month]]&lt;10,RTO__39[[#This Row],[Day of Week]]&lt;=5,RTO__39[[#This Row],[Hour]]&gt;=15,RTO__39[[#This Row],[Hour]]&lt;=18),"ON","OFF")</f>
        <v>OFF</v>
      </c>
      <c r="G635"/>
      <c r="H635"/>
      <c r="I635"/>
    </row>
    <row r="636" spans="1:9" x14ac:dyDescent="0.25">
      <c r="A636" s="34">
        <v>45618</v>
      </c>
      <c r="B636" s="64">
        <v>11</v>
      </c>
      <c r="C636" s="64">
        <v>5</v>
      </c>
      <c r="D636" s="64">
        <v>11</v>
      </c>
      <c r="E636" s="42">
        <v>23.6007</v>
      </c>
      <c r="F636" s="64" t="str">
        <f>IF(AND(RTO__39[[#This Row],[Month]]&gt;5,RTO__39[[#This Row],[Month]]&lt;10,RTO__39[[#This Row],[Day of Week]]&lt;=5,RTO__39[[#This Row],[Hour]]&gt;=15,RTO__39[[#This Row],[Hour]]&lt;=18),"ON","OFF")</f>
        <v>OFF</v>
      </c>
      <c r="G636"/>
      <c r="H636"/>
      <c r="I636"/>
    </row>
    <row r="637" spans="1:9" x14ac:dyDescent="0.25">
      <c r="A637" s="34">
        <v>45618</v>
      </c>
      <c r="B637" s="64">
        <v>11</v>
      </c>
      <c r="C637" s="64">
        <v>5</v>
      </c>
      <c r="D637" s="64">
        <v>12</v>
      </c>
      <c r="E637" s="42">
        <v>22.357900000000001</v>
      </c>
      <c r="F637" s="64" t="str">
        <f>IF(AND(RTO__39[[#This Row],[Month]]&gt;5,RTO__39[[#This Row],[Month]]&lt;10,RTO__39[[#This Row],[Day of Week]]&lt;=5,RTO__39[[#This Row],[Hour]]&gt;=15,RTO__39[[#This Row],[Hour]]&lt;=18),"ON","OFF")</f>
        <v>OFF</v>
      </c>
      <c r="G637"/>
      <c r="H637"/>
      <c r="I637"/>
    </row>
    <row r="638" spans="1:9" x14ac:dyDescent="0.25">
      <c r="A638" s="34">
        <v>45618</v>
      </c>
      <c r="B638" s="64">
        <v>11</v>
      </c>
      <c r="C638" s="64">
        <v>5</v>
      </c>
      <c r="D638" s="64">
        <v>13</v>
      </c>
      <c r="E638" s="42">
        <v>21.791699999999999</v>
      </c>
      <c r="F638" s="64" t="str">
        <f>IF(AND(RTO__39[[#This Row],[Month]]&gt;5,RTO__39[[#This Row],[Month]]&lt;10,RTO__39[[#This Row],[Day of Week]]&lt;=5,RTO__39[[#This Row],[Hour]]&gt;=15,RTO__39[[#This Row],[Hour]]&lt;=18),"ON","OFF")</f>
        <v>OFF</v>
      </c>
      <c r="G638"/>
      <c r="H638"/>
      <c r="I638"/>
    </row>
    <row r="639" spans="1:9" x14ac:dyDescent="0.25">
      <c r="A639" s="34">
        <v>45618</v>
      </c>
      <c r="B639" s="64">
        <v>11</v>
      </c>
      <c r="C639" s="64">
        <v>5</v>
      </c>
      <c r="D639" s="64">
        <v>14</v>
      </c>
      <c r="E639" s="42">
        <v>13.698700000000001</v>
      </c>
      <c r="F639" s="64" t="str">
        <f>IF(AND(RTO__39[[#This Row],[Month]]&gt;5,RTO__39[[#This Row],[Month]]&lt;10,RTO__39[[#This Row],[Day of Week]]&lt;=5,RTO__39[[#This Row],[Hour]]&gt;=15,RTO__39[[#This Row],[Hour]]&lt;=18),"ON","OFF")</f>
        <v>OFF</v>
      </c>
      <c r="G639"/>
      <c r="H639"/>
      <c r="I639"/>
    </row>
    <row r="640" spans="1:9" x14ac:dyDescent="0.25">
      <c r="A640" s="34">
        <v>45618</v>
      </c>
      <c r="B640" s="64">
        <v>11</v>
      </c>
      <c r="C640" s="64">
        <v>5</v>
      </c>
      <c r="D640" s="64">
        <v>15</v>
      </c>
      <c r="E640" s="42">
        <v>0.97240000000000004</v>
      </c>
      <c r="F640" s="64" t="str">
        <f>IF(AND(RTO__39[[#This Row],[Month]]&gt;5,RTO__39[[#This Row],[Month]]&lt;10,RTO__39[[#This Row],[Day of Week]]&lt;=5,RTO__39[[#This Row],[Hour]]&gt;=15,RTO__39[[#This Row],[Hour]]&lt;=18),"ON","OFF")</f>
        <v>OFF</v>
      </c>
      <c r="G640"/>
      <c r="H640"/>
      <c r="I640"/>
    </row>
    <row r="641" spans="1:9" x14ac:dyDescent="0.25">
      <c r="A641" s="34">
        <v>45618</v>
      </c>
      <c r="B641" s="64">
        <v>11</v>
      </c>
      <c r="C641" s="64">
        <v>5</v>
      </c>
      <c r="D641" s="64">
        <v>16</v>
      </c>
      <c r="E641" s="42">
        <v>35.670400000000001</v>
      </c>
      <c r="F641" s="64" t="str">
        <f>IF(AND(RTO__39[[#This Row],[Month]]&gt;5,RTO__39[[#This Row],[Month]]&lt;10,RTO__39[[#This Row],[Day of Week]]&lt;=5,RTO__39[[#This Row],[Hour]]&gt;=15,RTO__39[[#This Row],[Hour]]&lt;=18),"ON","OFF")</f>
        <v>OFF</v>
      </c>
      <c r="G641"/>
      <c r="H641"/>
      <c r="I641"/>
    </row>
    <row r="642" spans="1:9" x14ac:dyDescent="0.25">
      <c r="A642" s="34">
        <v>45618</v>
      </c>
      <c r="B642" s="64">
        <v>11</v>
      </c>
      <c r="C642" s="64">
        <v>5</v>
      </c>
      <c r="D642" s="64">
        <v>17</v>
      </c>
      <c r="E642" s="42">
        <v>40.441299999999998</v>
      </c>
      <c r="F642" s="64" t="str">
        <f>IF(AND(RTO__39[[#This Row],[Month]]&gt;5,RTO__39[[#This Row],[Month]]&lt;10,RTO__39[[#This Row],[Day of Week]]&lt;=5,RTO__39[[#This Row],[Hour]]&gt;=15,RTO__39[[#This Row],[Hour]]&lt;=18),"ON","OFF")</f>
        <v>OFF</v>
      </c>
      <c r="G642"/>
      <c r="H642"/>
      <c r="I642"/>
    </row>
    <row r="643" spans="1:9" x14ac:dyDescent="0.25">
      <c r="A643" s="34">
        <v>45618</v>
      </c>
      <c r="B643" s="64">
        <v>11</v>
      </c>
      <c r="C643" s="64">
        <v>5</v>
      </c>
      <c r="D643" s="64">
        <v>18</v>
      </c>
      <c r="E643" s="42">
        <v>43.133000000000003</v>
      </c>
      <c r="F643" s="64" t="str">
        <f>IF(AND(RTO__39[[#This Row],[Month]]&gt;5,RTO__39[[#This Row],[Month]]&lt;10,RTO__39[[#This Row],[Day of Week]]&lt;=5,RTO__39[[#This Row],[Hour]]&gt;=15,RTO__39[[#This Row],[Hour]]&lt;=18),"ON","OFF")</f>
        <v>OFF</v>
      </c>
      <c r="G643"/>
      <c r="H643"/>
      <c r="I643"/>
    </row>
    <row r="644" spans="1:9" x14ac:dyDescent="0.25">
      <c r="A644" s="34">
        <v>45618</v>
      </c>
      <c r="B644" s="64">
        <v>11</v>
      </c>
      <c r="C644" s="64">
        <v>5</v>
      </c>
      <c r="D644" s="64">
        <v>19</v>
      </c>
      <c r="E644" s="42">
        <v>40.540900000000001</v>
      </c>
      <c r="F644" s="64" t="str">
        <f>IF(AND(RTO__39[[#This Row],[Month]]&gt;5,RTO__39[[#This Row],[Month]]&lt;10,RTO__39[[#This Row],[Day of Week]]&lt;=5,RTO__39[[#This Row],[Hour]]&gt;=15,RTO__39[[#This Row],[Hour]]&lt;=18),"ON","OFF")</f>
        <v>OFF</v>
      </c>
      <c r="G644"/>
      <c r="H644"/>
      <c r="I644"/>
    </row>
    <row r="645" spans="1:9" x14ac:dyDescent="0.25">
      <c r="A645" s="34">
        <v>45618</v>
      </c>
      <c r="B645" s="64">
        <v>11</v>
      </c>
      <c r="C645" s="64">
        <v>5</v>
      </c>
      <c r="D645" s="64">
        <v>20</v>
      </c>
      <c r="E645" s="42">
        <v>38.567700000000002</v>
      </c>
      <c r="F645" s="64" t="str">
        <f>IF(AND(RTO__39[[#This Row],[Month]]&gt;5,RTO__39[[#This Row],[Month]]&lt;10,RTO__39[[#This Row],[Day of Week]]&lt;=5,RTO__39[[#This Row],[Hour]]&gt;=15,RTO__39[[#This Row],[Hour]]&lt;=18),"ON","OFF")</f>
        <v>OFF</v>
      </c>
      <c r="G645"/>
      <c r="H645"/>
      <c r="I645"/>
    </row>
    <row r="646" spans="1:9" x14ac:dyDescent="0.25">
      <c r="A646" s="34">
        <v>45618</v>
      </c>
      <c r="B646" s="64">
        <v>11</v>
      </c>
      <c r="C646" s="64">
        <v>5</v>
      </c>
      <c r="D646" s="64">
        <v>21</v>
      </c>
      <c r="E646" s="42">
        <v>39.235300000000002</v>
      </c>
      <c r="F646" s="64" t="str">
        <f>IF(AND(RTO__39[[#This Row],[Month]]&gt;5,RTO__39[[#This Row],[Month]]&lt;10,RTO__39[[#This Row],[Day of Week]]&lt;=5,RTO__39[[#This Row],[Hour]]&gt;=15,RTO__39[[#This Row],[Hour]]&lt;=18),"ON","OFF")</f>
        <v>OFF</v>
      </c>
      <c r="G646"/>
      <c r="H646"/>
      <c r="I646"/>
    </row>
    <row r="647" spans="1:9" x14ac:dyDescent="0.25">
      <c r="A647" s="34">
        <v>45618</v>
      </c>
      <c r="B647" s="64">
        <v>11</v>
      </c>
      <c r="C647" s="64">
        <v>5</v>
      </c>
      <c r="D647" s="64">
        <v>22</v>
      </c>
      <c r="E647" s="42">
        <v>37.152200000000001</v>
      </c>
      <c r="F647" s="64" t="str">
        <f>IF(AND(RTO__39[[#This Row],[Month]]&gt;5,RTO__39[[#This Row],[Month]]&lt;10,RTO__39[[#This Row],[Day of Week]]&lt;=5,RTO__39[[#This Row],[Hour]]&gt;=15,RTO__39[[#This Row],[Hour]]&lt;=18),"ON","OFF")</f>
        <v>OFF</v>
      </c>
      <c r="G647"/>
      <c r="H647"/>
      <c r="I647"/>
    </row>
    <row r="648" spans="1:9" x14ac:dyDescent="0.25">
      <c r="A648" s="34">
        <v>45618</v>
      </c>
      <c r="B648" s="64">
        <v>11</v>
      </c>
      <c r="C648" s="64">
        <v>5</v>
      </c>
      <c r="D648" s="64">
        <v>23</v>
      </c>
      <c r="E648" s="42">
        <v>35.417299999999997</v>
      </c>
      <c r="F648" s="64" t="str">
        <f>IF(AND(RTO__39[[#This Row],[Month]]&gt;5,RTO__39[[#This Row],[Month]]&lt;10,RTO__39[[#This Row],[Day of Week]]&lt;=5,RTO__39[[#This Row],[Hour]]&gt;=15,RTO__39[[#This Row],[Hour]]&lt;=18),"ON","OFF")</f>
        <v>OFF</v>
      </c>
      <c r="G648"/>
      <c r="H648"/>
      <c r="I648"/>
    </row>
    <row r="649" spans="1:9" x14ac:dyDescent="0.25">
      <c r="A649" s="34">
        <v>45618</v>
      </c>
      <c r="B649" s="64">
        <v>11</v>
      </c>
      <c r="C649" s="64">
        <v>5</v>
      </c>
      <c r="D649" s="64">
        <v>24</v>
      </c>
      <c r="E649" s="42">
        <v>36.885399999999997</v>
      </c>
      <c r="F649" s="64" t="str">
        <f>IF(AND(RTO__39[[#This Row],[Month]]&gt;5,RTO__39[[#This Row],[Month]]&lt;10,RTO__39[[#This Row],[Day of Week]]&lt;=5,RTO__39[[#This Row],[Hour]]&gt;=15,RTO__39[[#This Row],[Hour]]&lt;=18),"ON","OFF")</f>
        <v>OFF</v>
      </c>
      <c r="G649"/>
      <c r="H649"/>
      <c r="I649"/>
    </row>
    <row r="650" spans="1:9" x14ac:dyDescent="0.25">
      <c r="A650" s="34">
        <v>45619</v>
      </c>
      <c r="B650" s="64">
        <v>11</v>
      </c>
      <c r="C650" s="64">
        <v>6</v>
      </c>
      <c r="D650" s="64">
        <v>1</v>
      </c>
      <c r="E650" s="42">
        <v>38.819699999999997</v>
      </c>
      <c r="F650" s="64" t="str">
        <f>IF(AND(RTO__39[[#This Row],[Month]]&gt;5,RTO__39[[#This Row],[Month]]&lt;10,RTO__39[[#This Row],[Day of Week]]&lt;=5,RTO__39[[#This Row],[Hour]]&gt;=15,RTO__39[[#This Row],[Hour]]&lt;=18),"ON","OFF")</f>
        <v>OFF</v>
      </c>
      <c r="G650"/>
      <c r="H650"/>
      <c r="I650"/>
    </row>
    <row r="651" spans="1:9" x14ac:dyDescent="0.25">
      <c r="A651" s="34">
        <v>45619</v>
      </c>
      <c r="B651" s="64">
        <v>11</v>
      </c>
      <c r="C651" s="64">
        <v>6</v>
      </c>
      <c r="D651" s="64">
        <v>2</v>
      </c>
      <c r="E651" s="42">
        <v>40.3673</v>
      </c>
      <c r="F651" s="64" t="str">
        <f>IF(AND(RTO__39[[#This Row],[Month]]&gt;5,RTO__39[[#This Row],[Month]]&lt;10,RTO__39[[#This Row],[Day of Week]]&lt;=5,RTO__39[[#This Row],[Hour]]&gt;=15,RTO__39[[#This Row],[Hour]]&lt;=18),"ON","OFF")</f>
        <v>OFF</v>
      </c>
      <c r="G651"/>
      <c r="H651"/>
      <c r="I651"/>
    </row>
    <row r="652" spans="1:9" x14ac:dyDescent="0.25">
      <c r="A652" s="34">
        <v>45619</v>
      </c>
      <c r="B652" s="64">
        <v>11</v>
      </c>
      <c r="C652" s="64">
        <v>6</v>
      </c>
      <c r="D652" s="64">
        <v>3</v>
      </c>
      <c r="E652" s="42">
        <v>41.321300000000001</v>
      </c>
      <c r="F652" s="64" t="str">
        <f>IF(AND(RTO__39[[#This Row],[Month]]&gt;5,RTO__39[[#This Row],[Month]]&lt;10,RTO__39[[#This Row],[Day of Week]]&lt;=5,RTO__39[[#This Row],[Hour]]&gt;=15,RTO__39[[#This Row],[Hour]]&lt;=18),"ON","OFF")</f>
        <v>OFF</v>
      </c>
      <c r="G652"/>
      <c r="H652"/>
      <c r="I652"/>
    </row>
    <row r="653" spans="1:9" x14ac:dyDescent="0.25">
      <c r="A653" s="34">
        <v>45619</v>
      </c>
      <c r="B653" s="64">
        <v>11</v>
      </c>
      <c r="C653" s="64">
        <v>6</v>
      </c>
      <c r="D653" s="64">
        <v>4</v>
      </c>
      <c r="E653" s="42">
        <v>41.786999999999999</v>
      </c>
      <c r="F653" s="64" t="str">
        <f>IF(AND(RTO__39[[#This Row],[Month]]&gt;5,RTO__39[[#This Row],[Month]]&lt;10,RTO__39[[#This Row],[Day of Week]]&lt;=5,RTO__39[[#This Row],[Hour]]&gt;=15,RTO__39[[#This Row],[Hour]]&lt;=18),"ON","OFF")</f>
        <v>OFF</v>
      </c>
      <c r="G653"/>
      <c r="H653"/>
      <c r="I653"/>
    </row>
    <row r="654" spans="1:9" x14ac:dyDescent="0.25">
      <c r="A654" s="34">
        <v>45619</v>
      </c>
      <c r="B654" s="64">
        <v>11</v>
      </c>
      <c r="C654" s="64">
        <v>6</v>
      </c>
      <c r="D654" s="64">
        <v>5</v>
      </c>
      <c r="E654" s="42">
        <v>43.158099999999997</v>
      </c>
      <c r="F654" s="64" t="str">
        <f>IF(AND(RTO__39[[#This Row],[Month]]&gt;5,RTO__39[[#This Row],[Month]]&lt;10,RTO__39[[#This Row],[Day of Week]]&lt;=5,RTO__39[[#This Row],[Hour]]&gt;=15,RTO__39[[#This Row],[Hour]]&lt;=18),"ON","OFF")</f>
        <v>OFF</v>
      </c>
      <c r="G654"/>
      <c r="H654"/>
      <c r="I654"/>
    </row>
    <row r="655" spans="1:9" x14ac:dyDescent="0.25">
      <c r="A655" s="34">
        <v>45619</v>
      </c>
      <c r="B655" s="64">
        <v>11</v>
      </c>
      <c r="C655" s="64">
        <v>6</v>
      </c>
      <c r="D655" s="64">
        <v>6</v>
      </c>
      <c r="E655" s="42">
        <v>46.922600000000003</v>
      </c>
      <c r="F655" s="64" t="str">
        <f>IF(AND(RTO__39[[#This Row],[Month]]&gt;5,RTO__39[[#This Row],[Month]]&lt;10,RTO__39[[#This Row],[Day of Week]]&lt;=5,RTO__39[[#This Row],[Hour]]&gt;=15,RTO__39[[#This Row],[Hour]]&lt;=18),"ON","OFF")</f>
        <v>OFF</v>
      </c>
      <c r="G655"/>
      <c r="H655"/>
      <c r="I655"/>
    </row>
    <row r="656" spans="1:9" x14ac:dyDescent="0.25">
      <c r="A656" s="34">
        <v>45619</v>
      </c>
      <c r="B656" s="64">
        <v>11</v>
      </c>
      <c r="C656" s="64">
        <v>6</v>
      </c>
      <c r="D656" s="64">
        <v>7</v>
      </c>
      <c r="E656" s="42">
        <v>38.609499999999997</v>
      </c>
      <c r="F656" s="64" t="str">
        <f>IF(AND(RTO__39[[#This Row],[Month]]&gt;5,RTO__39[[#This Row],[Month]]&lt;10,RTO__39[[#This Row],[Day of Week]]&lt;=5,RTO__39[[#This Row],[Hour]]&gt;=15,RTO__39[[#This Row],[Hour]]&lt;=18),"ON","OFF")</f>
        <v>OFF</v>
      </c>
      <c r="G656"/>
      <c r="H656"/>
      <c r="I656"/>
    </row>
    <row r="657" spans="1:9" x14ac:dyDescent="0.25">
      <c r="A657" s="34">
        <v>45619</v>
      </c>
      <c r="B657" s="64">
        <v>11</v>
      </c>
      <c r="C657" s="64">
        <v>6</v>
      </c>
      <c r="D657" s="64">
        <v>8</v>
      </c>
      <c r="E657" s="42">
        <v>30.654</v>
      </c>
      <c r="F657" s="64" t="str">
        <f>IF(AND(RTO__39[[#This Row],[Month]]&gt;5,RTO__39[[#This Row],[Month]]&lt;10,RTO__39[[#This Row],[Day of Week]]&lt;=5,RTO__39[[#This Row],[Hour]]&gt;=15,RTO__39[[#This Row],[Hour]]&lt;=18),"ON","OFF")</f>
        <v>OFF</v>
      </c>
      <c r="G657"/>
      <c r="H657"/>
      <c r="I657"/>
    </row>
    <row r="658" spans="1:9" x14ac:dyDescent="0.25">
      <c r="A658" s="34">
        <v>45619</v>
      </c>
      <c r="B658" s="64">
        <v>11</v>
      </c>
      <c r="C658" s="64">
        <v>6</v>
      </c>
      <c r="D658" s="64">
        <v>9</v>
      </c>
      <c r="E658" s="42">
        <v>18.191199999999998</v>
      </c>
      <c r="F658" s="64" t="str">
        <f>IF(AND(RTO__39[[#This Row],[Month]]&gt;5,RTO__39[[#This Row],[Month]]&lt;10,RTO__39[[#This Row],[Day of Week]]&lt;=5,RTO__39[[#This Row],[Hour]]&gt;=15,RTO__39[[#This Row],[Hour]]&lt;=18),"ON","OFF")</f>
        <v>OFF</v>
      </c>
      <c r="G658"/>
      <c r="H658"/>
      <c r="I658"/>
    </row>
    <row r="659" spans="1:9" x14ac:dyDescent="0.25">
      <c r="A659" s="34">
        <v>45619</v>
      </c>
      <c r="B659" s="64">
        <v>11</v>
      </c>
      <c r="C659" s="64">
        <v>6</v>
      </c>
      <c r="D659" s="64">
        <v>10</v>
      </c>
      <c r="E659" s="42">
        <v>16.473500000000001</v>
      </c>
      <c r="F659" s="64" t="str">
        <f>IF(AND(RTO__39[[#This Row],[Month]]&gt;5,RTO__39[[#This Row],[Month]]&lt;10,RTO__39[[#This Row],[Day of Week]]&lt;=5,RTO__39[[#This Row],[Hour]]&gt;=15,RTO__39[[#This Row],[Hour]]&lt;=18),"ON","OFF")</f>
        <v>OFF</v>
      </c>
      <c r="G659"/>
      <c r="H659"/>
      <c r="I659"/>
    </row>
    <row r="660" spans="1:9" x14ac:dyDescent="0.25">
      <c r="A660" s="34">
        <v>45619</v>
      </c>
      <c r="B660" s="64">
        <v>11</v>
      </c>
      <c r="C660" s="64">
        <v>6</v>
      </c>
      <c r="D660" s="64">
        <v>11</v>
      </c>
      <c r="E660" s="42">
        <v>12.553100000000001</v>
      </c>
      <c r="F660" s="64" t="str">
        <f>IF(AND(RTO__39[[#This Row],[Month]]&gt;5,RTO__39[[#This Row],[Month]]&lt;10,RTO__39[[#This Row],[Day of Week]]&lt;=5,RTO__39[[#This Row],[Hour]]&gt;=15,RTO__39[[#This Row],[Hour]]&lt;=18),"ON","OFF")</f>
        <v>OFF</v>
      </c>
      <c r="G660"/>
      <c r="H660"/>
      <c r="I660"/>
    </row>
    <row r="661" spans="1:9" x14ac:dyDescent="0.25">
      <c r="A661" s="34">
        <v>45619</v>
      </c>
      <c r="B661" s="64">
        <v>11</v>
      </c>
      <c r="C661" s="64">
        <v>6</v>
      </c>
      <c r="D661" s="64">
        <v>12</v>
      </c>
      <c r="E661" s="42">
        <v>5.3234000000000004</v>
      </c>
      <c r="F661" s="64" t="str">
        <f>IF(AND(RTO__39[[#This Row],[Month]]&gt;5,RTO__39[[#This Row],[Month]]&lt;10,RTO__39[[#This Row],[Day of Week]]&lt;=5,RTO__39[[#This Row],[Hour]]&gt;=15,RTO__39[[#This Row],[Hour]]&lt;=18),"ON","OFF")</f>
        <v>OFF</v>
      </c>
      <c r="G661"/>
      <c r="H661"/>
      <c r="I661"/>
    </row>
    <row r="662" spans="1:9" x14ac:dyDescent="0.25">
      <c r="A662" s="34">
        <v>45619</v>
      </c>
      <c r="B662" s="64">
        <v>11</v>
      </c>
      <c r="C662" s="64">
        <v>6</v>
      </c>
      <c r="D662" s="64">
        <v>13</v>
      </c>
      <c r="E662" s="42">
        <v>-14.5822</v>
      </c>
      <c r="F662" s="64" t="str">
        <f>IF(AND(RTO__39[[#This Row],[Month]]&gt;5,RTO__39[[#This Row],[Month]]&lt;10,RTO__39[[#This Row],[Day of Week]]&lt;=5,RTO__39[[#This Row],[Hour]]&gt;=15,RTO__39[[#This Row],[Hour]]&lt;=18),"ON","OFF")</f>
        <v>OFF</v>
      </c>
      <c r="G662"/>
      <c r="H662"/>
      <c r="I662"/>
    </row>
    <row r="663" spans="1:9" x14ac:dyDescent="0.25">
      <c r="A663" s="34">
        <v>45619</v>
      </c>
      <c r="B663" s="64">
        <v>11</v>
      </c>
      <c r="C663" s="64">
        <v>6</v>
      </c>
      <c r="D663" s="64">
        <v>14</v>
      </c>
      <c r="E663" s="42">
        <v>-17.6873</v>
      </c>
      <c r="F663" s="64" t="str">
        <f>IF(AND(RTO__39[[#This Row],[Month]]&gt;5,RTO__39[[#This Row],[Month]]&lt;10,RTO__39[[#This Row],[Day of Week]]&lt;=5,RTO__39[[#This Row],[Hour]]&gt;=15,RTO__39[[#This Row],[Hour]]&lt;=18),"ON","OFF")</f>
        <v>OFF</v>
      </c>
      <c r="G663"/>
      <c r="H663"/>
      <c r="I663"/>
    </row>
    <row r="664" spans="1:9" x14ac:dyDescent="0.25">
      <c r="A664" s="34">
        <v>45619</v>
      </c>
      <c r="B664" s="64">
        <v>11</v>
      </c>
      <c r="C664" s="64">
        <v>6</v>
      </c>
      <c r="D664" s="64">
        <v>15</v>
      </c>
      <c r="E664" s="42">
        <v>-9.6732999999999993</v>
      </c>
      <c r="F664" s="64" t="str">
        <f>IF(AND(RTO__39[[#This Row],[Month]]&gt;5,RTO__39[[#This Row],[Month]]&lt;10,RTO__39[[#This Row],[Day of Week]]&lt;=5,RTO__39[[#This Row],[Hour]]&gt;=15,RTO__39[[#This Row],[Hour]]&lt;=18),"ON","OFF")</f>
        <v>OFF</v>
      </c>
      <c r="G664"/>
      <c r="H664"/>
      <c r="I664"/>
    </row>
    <row r="665" spans="1:9" x14ac:dyDescent="0.25">
      <c r="A665" s="34">
        <v>45619</v>
      </c>
      <c r="B665" s="64">
        <v>11</v>
      </c>
      <c r="C665" s="64">
        <v>6</v>
      </c>
      <c r="D665" s="64">
        <v>16</v>
      </c>
      <c r="E665" s="42">
        <v>29.543299999999999</v>
      </c>
      <c r="F665" s="64" t="str">
        <f>IF(AND(RTO__39[[#This Row],[Month]]&gt;5,RTO__39[[#This Row],[Month]]&lt;10,RTO__39[[#This Row],[Day of Week]]&lt;=5,RTO__39[[#This Row],[Hour]]&gt;=15,RTO__39[[#This Row],[Hour]]&lt;=18),"ON","OFF")</f>
        <v>OFF</v>
      </c>
      <c r="G665"/>
      <c r="H665"/>
      <c r="I665"/>
    </row>
    <row r="666" spans="1:9" x14ac:dyDescent="0.25">
      <c r="A666" s="34">
        <v>45619</v>
      </c>
      <c r="B666" s="64">
        <v>11</v>
      </c>
      <c r="C666" s="64">
        <v>6</v>
      </c>
      <c r="D666" s="64">
        <v>17</v>
      </c>
      <c r="E666" s="42">
        <v>26.066700000000001</v>
      </c>
      <c r="F666" s="64" t="str">
        <f>IF(AND(RTO__39[[#This Row],[Month]]&gt;5,RTO__39[[#This Row],[Month]]&lt;10,RTO__39[[#This Row],[Day of Week]]&lt;=5,RTO__39[[#This Row],[Hour]]&gt;=15,RTO__39[[#This Row],[Hour]]&lt;=18),"ON","OFF")</f>
        <v>OFF</v>
      </c>
      <c r="G666"/>
      <c r="H666"/>
      <c r="I666"/>
    </row>
    <row r="667" spans="1:9" x14ac:dyDescent="0.25">
      <c r="A667" s="34">
        <v>45619</v>
      </c>
      <c r="B667" s="64">
        <v>11</v>
      </c>
      <c r="C667" s="64">
        <v>6</v>
      </c>
      <c r="D667" s="64">
        <v>18</v>
      </c>
      <c r="E667" s="42">
        <v>22.3339</v>
      </c>
      <c r="F667" s="64" t="str">
        <f>IF(AND(RTO__39[[#This Row],[Month]]&gt;5,RTO__39[[#This Row],[Month]]&lt;10,RTO__39[[#This Row],[Day of Week]]&lt;=5,RTO__39[[#This Row],[Hour]]&gt;=15,RTO__39[[#This Row],[Hour]]&lt;=18),"ON","OFF")</f>
        <v>OFF</v>
      </c>
      <c r="G667"/>
      <c r="H667"/>
      <c r="I667"/>
    </row>
    <row r="668" spans="1:9" x14ac:dyDescent="0.25">
      <c r="A668" s="34">
        <v>45619</v>
      </c>
      <c r="B668" s="64">
        <v>11</v>
      </c>
      <c r="C668" s="64">
        <v>6</v>
      </c>
      <c r="D668" s="64">
        <v>19</v>
      </c>
      <c r="E668" s="42">
        <v>24.336600000000001</v>
      </c>
      <c r="F668" s="64" t="str">
        <f>IF(AND(RTO__39[[#This Row],[Month]]&gt;5,RTO__39[[#This Row],[Month]]&lt;10,RTO__39[[#This Row],[Day of Week]]&lt;=5,RTO__39[[#This Row],[Hour]]&gt;=15,RTO__39[[#This Row],[Hour]]&lt;=18),"ON","OFF")</f>
        <v>OFF</v>
      </c>
      <c r="G668"/>
      <c r="H668"/>
      <c r="I668"/>
    </row>
    <row r="669" spans="1:9" x14ac:dyDescent="0.25">
      <c r="A669" s="34">
        <v>45619</v>
      </c>
      <c r="B669" s="64">
        <v>11</v>
      </c>
      <c r="C669" s="64">
        <v>6</v>
      </c>
      <c r="D669" s="64">
        <v>20</v>
      </c>
      <c r="E669" s="42">
        <v>33.645099999999999</v>
      </c>
      <c r="F669" s="64" t="str">
        <f>IF(AND(RTO__39[[#This Row],[Month]]&gt;5,RTO__39[[#This Row],[Month]]&lt;10,RTO__39[[#This Row],[Day of Week]]&lt;=5,RTO__39[[#This Row],[Hour]]&gt;=15,RTO__39[[#This Row],[Hour]]&lt;=18),"ON","OFF")</f>
        <v>OFF</v>
      </c>
      <c r="G669"/>
      <c r="H669"/>
      <c r="I669"/>
    </row>
    <row r="670" spans="1:9" x14ac:dyDescent="0.25">
      <c r="A670" s="34">
        <v>45619</v>
      </c>
      <c r="B670" s="64">
        <v>11</v>
      </c>
      <c r="C670" s="64">
        <v>6</v>
      </c>
      <c r="D670" s="64">
        <v>21</v>
      </c>
      <c r="E670" s="42">
        <v>33.780900000000003</v>
      </c>
      <c r="F670" s="64" t="str">
        <f>IF(AND(RTO__39[[#This Row],[Month]]&gt;5,RTO__39[[#This Row],[Month]]&lt;10,RTO__39[[#This Row],[Day of Week]]&lt;=5,RTO__39[[#This Row],[Hour]]&gt;=15,RTO__39[[#This Row],[Hour]]&lt;=18),"ON","OFF")</f>
        <v>OFF</v>
      </c>
      <c r="G670"/>
      <c r="H670"/>
      <c r="I670"/>
    </row>
    <row r="671" spans="1:9" x14ac:dyDescent="0.25">
      <c r="A671" s="34">
        <v>45619</v>
      </c>
      <c r="B671" s="64">
        <v>11</v>
      </c>
      <c r="C671" s="64">
        <v>6</v>
      </c>
      <c r="D671" s="64">
        <v>22</v>
      </c>
      <c r="E671" s="42">
        <v>35.0441</v>
      </c>
      <c r="F671" s="64" t="str">
        <f>IF(AND(RTO__39[[#This Row],[Month]]&gt;5,RTO__39[[#This Row],[Month]]&lt;10,RTO__39[[#This Row],[Day of Week]]&lt;=5,RTO__39[[#This Row],[Hour]]&gt;=15,RTO__39[[#This Row],[Hour]]&lt;=18),"ON","OFF")</f>
        <v>OFF</v>
      </c>
      <c r="G671"/>
      <c r="H671"/>
      <c r="I671"/>
    </row>
    <row r="672" spans="1:9" x14ac:dyDescent="0.25">
      <c r="A672" s="34">
        <v>45619</v>
      </c>
      <c r="B672" s="64">
        <v>11</v>
      </c>
      <c r="C672" s="64">
        <v>6</v>
      </c>
      <c r="D672" s="64">
        <v>23</v>
      </c>
      <c r="E672" s="42">
        <v>30.9177</v>
      </c>
      <c r="F672" s="64" t="str">
        <f>IF(AND(RTO__39[[#This Row],[Month]]&gt;5,RTO__39[[#This Row],[Month]]&lt;10,RTO__39[[#This Row],[Day of Week]]&lt;=5,RTO__39[[#This Row],[Hour]]&gt;=15,RTO__39[[#This Row],[Hour]]&lt;=18),"ON","OFF")</f>
        <v>OFF</v>
      </c>
      <c r="G672"/>
      <c r="H672"/>
      <c r="I672"/>
    </row>
    <row r="673" spans="1:9" x14ac:dyDescent="0.25">
      <c r="A673" s="34">
        <v>45619</v>
      </c>
      <c r="B673" s="64">
        <v>11</v>
      </c>
      <c r="C673" s="64">
        <v>6</v>
      </c>
      <c r="D673" s="64">
        <v>24</v>
      </c>
      <c r="E673" s="42">
        <v>33.336199999999998</v>
      </c>
      <c r="F673" s="64" t="str">
        <f>IF(AND(RTO__39[[#This Row],[Month]]&gt;5,RTO__39[[#This Row],[Month]]&lt;10,RTO__39[[#This Row],[Day of Week]]&lt;=5,RTO__39[[#This Row],[Hour]]&gt;=15,RTO__39[[#This Row],[Hour]]&lt;=18),"ON","OFF")</f>
        <v>OFF</v>
      </c>
      <c r="G673"/>
      <c r="H673"/>
      <c r="I673"/>
    </row>
    <row r="674" spans="1:9" x14ac:dyDescent="0.25">
      <c r="A674" s="34">
        <v>45620</v>
      </c>
      <c r="B674" s="64">
        <v>11</v>
      </c>
      <c r="C674" s="64">
        <v>7</v>
      </c>
      <c r="D674" s="64">
        <v>1</v>
      </c>
      <c r="E674" s="42">
        <v>28.554099999999998</v>
      </c>
      <c r="F674" s="64" t="str">
        <f>IF(AND(RTO__39[[#This Row],[Month]]&gt;5,RTO__39[[#This Row],[Month]]&lt;10,RTO__39[[#This Row],[Day of Week]]&lt;=5,RTO__39[[#This Row],[Hour]]&gt;=15,RTO__39[[#This Row],[Hour]]&lt;=18),"ON","OFF")</f>
        <v>OFF</v>
      </c>
      <c r="G674"/>
      <c r="H674"/>
      <c r="I674"/>
    </row>
    <row r="675" spans="1:9" x14ac:dyDescent="0.25">
      <c r="A675" s="34">
        <v>45620</v>
      </c>
      <c r="B675" s="64">
        <v>11</v>
      </c>
      <c r="C675" s="64">
        <v>7</v>
      </c>
      <c r="D675" s="64">
        <v>2</v>
      </c>
      <c r="E675" s="42">
        <v>27.772500000000001</v>
      </c>
      <c r="F675" s="64" t="str">
        <f>IF(AND(RTO__39[[#This Row],[Month]]&gt;5,RTO__39[[#This Row],[Month]]&lt;10,RTO__39[[#This Row],[Day of Week]]&lt;=5,RTO__39[[#This Row],[Hour]]&gt;=15,RTO__39[[#This Row],[Hour]]&lt;=18),"ON","OFF")</f>
        <v>OFF</v>
      </c>
      <c r="G675"/>
      <c r="H675"/>
      <c r="I675"/>
    </row>
    <row r="676" spans="1:9" x14ac:dyDescent="0.25">
      <c r="A676" s="34">
        <v>45620</v>
      </c>
      <c r="B676" s="64">
        <v>11</v>
      </c>
      <c r="C676" s="64">
        <v>7</v>
      </c>
      <c r="D676" s="64">
        <v>3</v>
      </c>
      <c r="E676" s="42">
        <v>30.6782</v>
      </c>
      <c r="F676" s="64" t="str">
        <f>IF(AND(RTO__39[[#This Row],[Month]]&gt;5,RTO__39[[#This Row],[Month]]&lt;10,RTO__39[[#This Row],[Day of Week]]&lt;=5,RTO__39[[#This Row],[Hour]]&gt;=15,RTO__39[[#This Row],[Hour]]&lt;=18),"ON","OFF")</f>
        <v>OFF</v>
      </c>
      <c r="G676"/>
      <c r="H676"/>
      <c r="I676"/>
    </row>
    <row r="677" spans="1:9" x14ac:dyDescent="0.25">
      <c r="A677" s="34">
        <v>45620</v>
      </c>
      <c r="B677" s="64">
        <v>11</v>
      </c>
      <c r="C677" s="64">
        <v>7</v>
      </c>
      <c r="D677" s="64">
        <v>4</v>
      </c>
      <c r="E677" s="42">
        <v>30.580100000000002</v>
      </c>
      <c r="F677" s="64" t="str">
        <f>IF(AND(RTO__39[[#This Row],[Month]]&gt;5,RTO__39[[#This Row],[Month]]&lt;10,RTO__39[[#This Row],[Day of Week]]&lt;=5,RTO__39[[#This Row],[Hour]]&gt;=15,RTO__39[[#This Row],[Hour]]&lt;=18),"ON","OFF")</f>
        <v>OFF</v>
      </c>
      <c r="G677"/>
      <c r="H677"/>
      <c r="I677"/>
    </row>
    <row r="678" spans="1:9" x14ac:dyDescent="0.25">
      <c r="A678" s="34">
        <v>45620</v>
      </c>
      <c r="B678" s="64">
        <v>11</v>
      </c>
      <c r="C678" s="64">
        <v>7</v>
      </c>
      <c r="D678" s="64">
        <v>5</v>
      </c>
      <c r="E678" s="42">
        <v>34.073700000000002</v>
      </c>
      <c r="F678" s="64" t="str">
        <f>IF(AND(RTO__39[[#This Row],[Month]]&gt;5,RTO__39[[#This Row],[Month]]&lt;10,RTO__39[[#This Row],[Day of Week]]&lt;=5,RTO__39[[#This Row],[Hour]]&gt;=15,RTO__39[[#This Row],[Hour]]&lt;=18),"ON","OFF")</f>
        <v>OFF</v>
      </c>
      <c r="G678"/>
      <c r="H678"/>
      <c r="I678"/>
    </row>
    <row r="679" spans="1:9" x14ac:dyDescent="0.25">
      <c r="A679" s="34">
        <v>45620</v>
      </c>
      <c r="B679" s="64">
        <v>11</v>
      </c>
      <c r="C679" s="64">
        <v>7</v>
      </c>
      <c r="D679" s="64">
        <v>6</v>
      </c>
      <c r="E679" s="42">
        <v>35.209899999999998</v>
      </c>
      <c r="F679" s="64" t="str">
        <f>IF(AND(RTO__39[[#This Row],[Month]]&gt;5,RTO__39[[#This Row],[Month]]&lt;10,RTO__39[[#This Row],[Day of Week]]&lt;=5,RTO__39[[#This Row],[Hour]]&gt;=15,RTO__39[[#This Row],[Hour]]&lt;=18),"ON","OFF")</f>
        <v>OFF</v>
      </c>
      <c r="G679"/>
      <c r="H679"/>
      <c r="I679"/>
    </row>
    <row r="680" spans="1:9" x14ac:dyDescent="0.25">
      <c r="A680" s="34">
        <v>45620</v>
      </c>
      <c r="B680" s="64">
        <v>11</v>
      </c>
      <c r="C680" s="64">
        <v>7</v>
      </c>
      <c r="D680" s="64">
        <v>7</v>
      </c>
      <c r="E680" s="42">
        <v>20.068100000000001</v>
      </c>
      <c r="F680" s="64" t="str">
        <f>IF(AND(RTO__39[[#This Row],[Month]]&gt;5,RTO__39[[#This Row],[Month]]&lt;10,RTO__39[[#This Row],[Day of Week]]&lt;=5,RTO__39[[#This Row],[Hour]]&gt;=15,RTO__39[[#This Row],[Hour]]&lt;=18),"ON","OFF")</f>
        <v>OFF</v>
      </c>
      <c r="G680"/>
      <c r="H680"/>
      <c r="I680"/>
    </row>
    <row r="681" spans="1:9" x14ac:dyDescent="0.25">
      <c r="A681" s="34">
        <v>45620</v>
      </c>
      <c r="B681" s="64">
        <v>11</v>
      </c>
      <c r="C681" s="64">
        <v>7</v>
      </c>
      <c r="D681" s="64">
        <v>8</v>
      </c>
      <c r="E681" s="42">
        <v>6.8071999999999999</v>
      </c>
      <c r="F681" s="64" t="str">
        <f>IF(AND(RTO__39[[#This Row],[Month]]&gt;5,RTO__39[[#This Row],[Month]]&lt;10,RTO__39[[#This Row],[Day of Week]]&lt;=5,RTO__39[[#This Row],[Hour]]&gt;=15,RTO__39[[#This Row],[Hour]]&lt;=18),"ON","OFF")</f>
        <v>OFF</v>
      </c>
      <c r="G681"/>
      <c r="H681"/>
      <c r="I681"/>
    </row>
    <row r="682" spans="1:9" x14ac:dyDescent="0.25">
      <c r="A682" s="34">
        <v>45620</v>
      </c>
      <c r="B682" s="64">
        <v>11</v>
      </c>
      <c r="C682" s="64">
        <v>7</v>
      </c>
      <c r="D682" s="64">
        <v>9</v>
      </c>
      <c r="E682" s="42">
        <v>-2.0428999999999999</v>
      </c>
      <c r="F682" s="64" t="str">
        <f>IF(AND(RTO__39[[#This Row],[Month]]&gt;5,RTO__39[[#This Row],[Month]]&lt;10,RTO__39[[#This Row],[Day of Week]]&lt;=5,RTO__39[[#This Row],[Hour]]&gt;=15,RTO__39[[#This Row],[Hour]]&lt;=18),"ON","OFF")</f>
        <v>OFF</v>
      </c>
      <c r="G682"/>
      <c r="H682"/>
      <c r="I682"/>
    </row>
    <row r="683" spans="1:9" x14ac:dyDescent="0.25">
      <c r="A683" s="34">
        <v>45620</v>
      </c>
      <c r="B683" s="64">
        <v>11</v>
      </c>
      <c r="C683" s="64">
        <v>7</v>
      </c>
      <c r="D683" s="64">
        <v>10</v>
      </c>
      <c r="E683" s="42">
        <v>2.9428000000000001</v>
      </c>
      <c r="F683" s="64" t="str">
        <f>IF(AND(RTO__39[[#This Row],[Month]]&gt;5,RTO__39[[#This Row],[Month]]&lt;10,RTO__39[[#This Row],[Day of Week]]&lt;=5,RTO__39[[#This Row],[Hour]]&gt;=15,RTO__39[[#This Row],[Hour]]&lt;=18),"ON","OFF")</f>
        <v>OFF</v>
      </c>
      <c r="G683"/>
      <c r="H683"/>
      <c r="I683"/>
    </row>
    <row r="684" spans="1:9" x14ac:dyDescent="0.25">
      <c r="A684" s="34">
        <v>45620</v>
      </c>
      <c r="B684" s="64">
        <v>11</v>
      </c>
      <c r="C684" s="64">
        <v>7</v>
      </c>
      <c r="D684" s="64">
        <v>11</v>
      </c>
      <c r="E684" s="42">
        <v>-7.6853999999999996</v>
      </c>
      <c r="F684" s="64" t="str">
        <f>IF(AND(RTO__39[[#This Row],[Month]]&gt;5,RTO__39[[#This Row],[Month]]&lt;10,RTO__39[[#This Row],[Day of Week]]&lt;=5,RTO__39[[#This Row],[Hour]]&gt;=15,RTO__39[[#This Row],[Hour]]&lt;=18),"ON","OFF")</f>
        <v>OFF</v>
      </c>
      <c r="G684"/>
      <c r="H684"/>
      <c r="I684"/>
    </row>
    <row r="685" spans="1:9" x14ac:dyDescent="0.25">
      <c r="A685" s="34">
        <v>45620</v>
      </c>
      <c r="B685" s="64">
        <v>11</v>
      </c>
      <c r="C685" s="64">
        <v>7</v>
      </c>
      <c r="D685" s="64">
        <v>12</v>
      </c>
      <c r="E685" s="42">
        <v>-9.7348999999999997</v>
      </c>
      <c r="F685" s="64" t="str">
        <f>IF(AND(RTO__39[[#This Row],[Month]]&gt;5,RTO__39[[#This Row],[Month]]&lt;10,RTO__39[[#This Row],[Day of Week]]&lt;=5,RTO__39[[#This Row],[Hour]]&gt;=15,RTO__39[[#This Row],[Hour]]&lt;=18),"ON","OFF")</f>
        <v>OFF</v>
      </c>
      <c r="G685"/>
      <c r="H685"/>
      <c r="I685"/>
    </row>
    <row r="686" spans="1:9" x14ac:dyDescent="0.25">
      <c r="A686" s="34">
        <v>45620</v>
      </c>
      <c r="B686" s="64">
        <v>11</v>
      </c>
      <c r="C686" s="64">
        <v>7</v>
      </c>
      <c r="D686" s="64">
        <v>13</v>
      </c>
      <c r="E686" s="42">
        <v>0.81640000000000001</v>
      </c>
      <c r="F686" s="64" t="str">
        <f>IF(AND(RTO__39[[#This Row],[Month]]&gt;5,RTO__39[[#This Row],[Month]]&lt;10,RTO__39[[#This Row],[Day of Week]]&lt;=5,RTO__39[[#This Row],[Hour]]&gt;=15,RTO__39[[#This Row],[Hour]]&lt;=18),"ON","OFF")</f>
        <v>OFF</v>
      </c>
      <c r="G686"/>
      <c r="H686"/>
      <c r="I686"/>
    </row>
    <row r="687" spans="1:9" x14ac:dyDescent="0.25">
      <c r="A687" s="34">
        <v>45620</v>
      </c>
      <c r="B687" s="64">
        <v>11</v>
      </c>
      <c r="C687" s="64">
        <v>7</v>
      </c>
      <c r="D687" s="64">
        <v>14</v>
      </c>
      <c r="E687" s="42">
        <v>0.1865</v>
      </c>
      <c r="F687" s="64" t="str">
        <f>IF(AND(RTO__39[[#This Row],[Month]]&gt;5,RTO__39[[#This Row],[Month]]&lt;10,RTO__39[[#This Row],[Day of Week]]&lt;=5,RTO__39[[#This Row],[Hour]]&gt;=15,RTO__39[[#This Row],[Hour]]&lt;=18),"ON","OFF")</f>
        <v>OFF</v>
      </c>
      <c r="G687"/>
      <c r="H687"/>
      <c r="I687"/>
    </row>
    <row r="688" spans="1:9" x14ac:dyDescent="0.25">
      <c r="A688" s="34">
        <v>45620</v>
      </c>
      <c r="B688" s="64">
        <v>11</v>
      </c>
      <c r="C688" s="64">
        <v>7</v>
      </c>
      <c r="D688" s="64">
        <v>15</v>
      </c>
      <c r="E688" s="42">
        <v>1.8427</v>
      </c>
      <c r="F688" s="64" t="str">
        <f>IF(AND(RTO__39[[#This Row],[Month]]&gt;5,RTO__39[[#This Row],[Month]]&lt;10,RTO__39[[#This Row],[Day of Week]]&lt;=5,RTO__39[[#This Row],[Hour]]&gt;=15,RTO__39[[#This Row],[Hour]]&lt;=18),"ON","OFF")</f>
        <v>OFF</v>
      </c>
      <c r="G688"/>
      <c r="H688"/>
      <c r="I688"/>
    </row>
    <row r="689" spans="1:9" x14ac:dyDescent="0.25">
      <c r="A689" s="34">
        <v>45620</v>
      </c>
      <c r="B689" s="64">
        <v>11</v>
      </c>
      <c r="C689" s="64">
        <v>7</v>
      </c>
      <c r="D689" s="64">
        <v>16</v>
      </c>
      <c r="E689" s="42">
        <v>23.8033</v>
      </c>
      <c r="F689" s="64" t="str">
        <f>IF(AND(RTO__39[[#This Row],[Month]]&gt;5,RTO__39[[#This Row],[Month]]&lt;10,RTO__39[[#This Row],[Day of Week]]&lt;=5,RTO__39[[#This Row],[Hour]]&gt;=15,RTO__39[[#This Row],[Hour]]&lt;=18),"ON","OFF")</f>
        <v>OFF</v>
      </c>
      <c r="G689"/>
      <c r="H689"/>
      <c r="I689"/>
    </row>
    <row r="690" spans="1:9" x14ac:dyDescent="0.25">
      <c r="A690" s="34">
        <v>45620</v>
      </c>
      <c r="B690" s="64">
        <v>11</v>
      </c>
      <c r="C690" s="64">
        <v>7</v>
      </c>
      <c r="D690" s="64">
        <v>17</v>
      </c>
      <c r="E690" s="42">
        <v>41.7669</v>
      </c>
      <c r="F690" s="64" t="str">
        <f>IF(AND(RTO__39[[#This Row],[Month]]&gt;5,RTO__39[[#This Row],[Month]]&lt;10,RTO__39[[#This Row],[Day of Week]]&lt;=5,RTO__39[[#This Row],[Hour]]&gt;=15,RTO__39[[#This Row],[Hour]]&lt;=18),"ON","OFF")</f>
        <v>OFF</v>
      </c>
      <c r="G690"/>
      <c r="H690"/>
      <c r="I690"/>
    </row>
    <row r="691" spans="1:9" x14ac:dyDescent="0.25">
      <c r="A691" s="34">
        <v>45620</v>
      </c>
      <c r="B691" s="64">
        <v>11</v>
      </c>
      <c r="C691" s="64">
        <v>7</v>
      </c>
      <c r="D691" s="64">
        <v>18</v>
      </c>
      <c r="E691" s="42">
        <v>36.318399999999997</v>
      </c>
      <c r="F691" s="64" t="str">
        <f>IF(AND(RTO__39[[#This Row],[Month]]&gt;5,RTO__39[[#This Row],[Month]]&lt;10,RTO__39[[#This Row],[Day of Week]]&lt;=5,RTO__39[[#This Row],[Hour]]&gt;=15,RTO__39[[#This Row],[Hour]]&lt;=18),"ON","OFF")</f>
        <v>OFF</v>
      </c>
      <c r="G691"/>
      <c r="H691"/>
      <c r="I691"/>
    </row>
    <row r="692" spans="1:9" x14ac:dyDescent="0.25">
      <c r="A692" s="34">
        <v>45620</v>
      </c>
      <c r="B692" s="64">
        <v>11</v>
      </c>
      <c r="C692" s="64">
        <v>7</v>
      </c>
      <c r="D692" s="64">
        <v>19</v>
      </c>
      <c r="E692" s="42">
        <v>33.274099999999997</v>
      </c>
      <c r="F692" s="64" t="str">
        <f>IF(AND(RTO__39[[#This Row],[Month]]&gt;5,RTO__39[[#This Row],[Month]]&lt;10,RTO__39[[#This Row],[Day of Week]]&lt;=5,RTO__39[[#This Row],[Hour]]&gt;=15,RTO__39[[#This Row],[Hour]]&lt;=18),"ON","OFF")</f>
        <v>OFF</v>
      </c>
      <c r="G692"/>
      <c r="H692"/>
      <c r="I692"/>
    </row>
    <row r="693" spans="1:9" x14ac:dyDescent="0.25">
      <c r="A693" s="34">
        <v>45620</v>
      </c>
      <c r="B693" s="64">
        <v>11</v>
      </c>
      <c r="C693" s="64">
        <v>7</v>
      </c>
      <c r="D693" s="64">
        <v>20</v>
      </c>
      <c r="E693" s="42">
        <v>35.8536</v>
      </c>
      <c r="F693" s="64" t="str">
        <f>IF(AND(RTO__39[[#This Row],[Month]]&gt;5,RTO__39[[#This Row],[Month]]&lt;10,RTO__39[[#This Row],[Day of Week]]&lt;=5,RTO__39[[#This Row],[Hour]]&gt;=15,RTO__39[[#This Row],[Hour]]&lt;=18),"ON","OFF")</f>
        <v>OFF</v>
      </c>
      <c r="G693"/>
      <c r="H693"/>
      <c r="I693"/>
    </row>
    <row r="694" spans="1:9" x14ac:dyDescent="0.25">
      <c r="A694" s="34">
        <v>45620</v>
      </c>
      <c r="B694" s="64">
        <v>11</v>
      </c>
      <c r="C694" s="64">
        <v>7</v>
      </c>
      <c r="D694" s="64">
        <v>21</v>
      </c>
      <c r="E694" s="42">
        <v>32.429499999999997</v>
      </c>
      <c r="F694" s="64" t="str">
        <f>IF(AND(RTO__39[[#This Row],[Month]]&gt;5,RTO__39[[#This Row],[Month]]&lt;10,RTO__39[[#This Row],[Day of Week]]&lt;=5,RTO__39[[#This Row],[Hour]]&gt;=15,RTO__39[[#This Row],[Hour]]&lt;=18),"ON","OFF")</f>
        <v>OFF</v>
      </c>
      <c r="G694"/>
      <c r="H694"/>
      <c r="I694"/>
    </row>
    <row r="695" spans="1:9" x14ac:dyDescent="0.25">
      <c r="A695" s="34">
        <v>45620</v>
      </c>
      <c r="B695" s="64">
        <v>11</v>
      </c>
      <c r="C695" s="64">
        <v>7</v>
      </c>
      <c r="D695" s="64">
        <v>22</v>
      </c>
      <c r="E695" s="42">
        <v>34.190300000000001</v>
      </c>
      <c r="F695" s="64" t="str">
        <f>IF(AND(RTO__39[[#This Row],[Month]]&gt;5,RTO__39[[#This Row],[Month]]&lt;10,RTO__39[[#This Row],[Day of Week]]&lt;=5,RTO__39[[#This Row],[Hour]]&gt;=15,RTO__39[[#This Row],[Hour]]&lt;=18),"ON","OFF")</f>
        <v>OFF</v>
      </c>
      <c r="G695"/>
      <c r="H695"/>
      <c r="I695"/>
    </row>
    <row r="696" spans="1:9" x14ac:dyDescent="0.25">
      <c r="A696" s="34">
        <v>45620</v>
      </c>
      <c r="B696" s="64">
        <v>11</v>
      </c>
      <c r="C696" s="64">
        <v>7</v>
      </c>
      <c r="D696" s="64">
        <v>23</v>
      </c>
      <c r="E696" s="42">
        <v>31.521100000000001</v>
      </c>
      <c r="F696" s="64" t="str">
        <f>IF(AND(RTO__39[[#This Row],[Month]]&gt;5,RTO__39[[#This Row],[Month]]&lt;10,RTO__39[[#This Row],[Day of Week]]&lt;=5,RTO__39[[#This Row],[Hour]]&gt;=15,RTO__39[[#This Row],[Hour]]&lt;=18),"ON","OFF")</f>
        <v>OFF</v>
      </c>
      <c r="G696"/>
      <c r="H696"/>
      <c r="I696"/>
    </row>
    <row r="697" spans="1:9" x14ac:dyDescent="0.25">
      <c r="A697" s="34">
        <v>45620</v>
      </c>
      <c r="B697" s="64">
        <v>11</v>
      </c>
      <c r="C697" s="64">
        <v>7</v>
      </c>
      <c r="D697" s="64">
        <v>24</v>
      </c>
      <c r="E697" s="42">
        <v>30.223199999999999</v>
      </c>
      <c r="F697" s="64" t="str">
        <f>IF(AND(RTO__39[[#This Row],[Month]]&gt;5,RTO__39[[#This Row],[Month]]&lt;10,RTO__39[[#This Row],[Day of Week]]&lt;=5,RTO__39[[#This Row],[Hour]]&gt;=15,RTO__39[[#This Row],[Hour]]&lt;=18),"ON","OFF")</f>
        <v>OFF</v>
      </c>
      <c r="G697"/>
      <c r="H697"/>
      <c r="I697"/>
    </row>
    <row r="698" spans="1:9" x14ac:dyDescent="0.25">
      <c r="A698" s="34">
        <v>45621</v>
      </c>
      <c r="B698" s="64">
        <v>11</v>
      </c>
      <c r="C698" s="64">
        <v>1</v>
      </c>
      <c r="D698" s="64">
        <v>1</v>
      </c>
      <c r="E698" s="42">
        <v>35.409399999999998</v>
      </c>
      <c r="F698" s="64" t="str">
        <f>IF(AND(RTO__39[[#This Row],[Month]]&gt;5,RTO__39[[#This Row],[Month]]&lt;10,RTO__39[[#This Row],[Day of Week]]&lt;=5,RTO__39[[#This Row],[Hour]]&gt;=15,RTO__39[[#This Row],[Hour]]&lt;=18),"ON","OFF")</f>
        <v>OFF</v>
      </c>
      <c r="G698"/>
      <c r="H698"/>
      <c r="I698"/>
    </row>
    <row r="699" spans="1:9" x14ac:dyDescent="0.25">
      <c r="A699" s="34">
        <v>45621</v>
      </c>
      <c r="B699" s="64">
        <v>11</v>
      </c>
      <c r="C699" s="64">
        <v>1</v>
      </c>
      <c r="D699" s="64">
        <v>2</v>
      </c>
      <c r="E699" s="42">
        <v>36.900799999999997</v>
      </c>
      <c r="F699" s="64" t="str">
        <f>IF(AND(RTO__39[[#This Row],[Month]]&gt;5,RTO__39[[#This Row],[Month]]&lt;10,RTO__39[[#This Row],[Day of Week]]&lt;=5,RTO__39[[#This Row],[Hour]]&gt;=15,RTO__39[[#This Row],[Hour]]&lt;=18),"ON","OFF")</f>
        <v>OFF</v>
      </c>
      <c r="G699"/>
      <c r="H699"/>
      <c r="I699"/>
    </row>
    <row r="700" spans="1:9" x14ac:dyDescent="0.25">
      <c r="A700" s="34">
        <v>45621</v>
      </c>
      <c r="B700" s="64">
        <v>11</v>
      </c>
      <c r="C700" s="64">
        <v>1</v>
      </c>
      <c r="D700" s="64">
        <v>3</v>
      </c>
      <c r="E700" s="42">
        <v>34.869900000000001</v>
      </c>
      <c r="F700" s="64" t="str">
        <f>IF(AND(RTO__39[[#This Row],[Month]]&gt;5,RTO__39[[#This Row],[Month]]&lt;10,RTO__39[[#This Row],[Day of Week]]&lt;=5,RTO__39[[#This Row],[Hour]]&gt;=15,RTO__39[[#This Row],[Hour]]&lt;=18),"ON","OFF")</f>
        <v>OFF</v>
      </c>
      <c r="G700"/>
      <c r="H700"/>
      <c r="I700"/>
    </row>
    <row r="701" spans="1:9" x14ac:dyDescent="0.25">
      <c r="A701" s="34">
        <v>45621</v>
      </c>
      <c r="B701" s="64">
        <v>11</v>
      </c>
      <c r="C701" s="64">
        <v>1</v>
      </c>
      <c r="D701" s="64">
        <v>4</v>
      </c>
      <c r="E701" s="42">
        <v>36.688699999999997</v>
      </c>
      <c r="F701" s="64" t="str">
        <f>IF(AND(RTO__39[[#This Row],[Month]]&gt;5,RTO__39[[#This Row],[Month]]&lt;10,RTO__39[[#This Row],[Day of Week]]&lt;=5,RTO__39[[#This Row],[Hour]]&gt;=15,RTO__39[[#This Row],[Hour]]&lt;=18),"ON","OFF")</f>
        <v>OFF</v>
      </c>
      <c r="G701"/>
      <c r="H701"/>
      <c r="I701"/>
    </row>
    <row r="702" spans="1:9" x14ac:dyDescent="0.25">
      <c r="A702" s="34">
        <v>45621</v>
      </c>
      <c r="B702" s="64">
        <v>11</v>
      </c>
      <c r="C702" s="64">
        <v>1</v>
      </c>
      <c r="D702" s="64">
        <v>5</v>
      </c>
      <c r="E702" s="42">
        <v>38.303199999999997</v>
      </c>
      <c r="F702" s="64" t="str">
        <f>IF(AND(RTO__39[[#This Row],[Month]]&gt;5,RTO__39[[#This Row],[Month]]&lt;10,RTO__39[[#This Row],[Day of Week]]&lt;=5,RTO__39[[#This Row],[Hour]]&gt;=15,RTO__39[[#This Row],[Hour]]&lt;=18),"ON","OFF")</f>
        <v>OFF</v>
      </c>
      <c r="G702"/>
      <c r="H702"/>
      <c r="I702"/>
    </row>
    <row r="703" spans="1:9" x14ac:dyDescent="0.25">
      <c r="A703" s="34">
        <v>45621</v>
      </c>
      <c r="B703" s="64">
        <v>11</v>
      </c>
      <c r="C703" s="64">
        <v>1</v>
      </c>
      <c r="D703" s="64">
        <v>6</v>
      </c>
      <c r="E703" s="42">
        <v>40.060600000000001</v>
      </c>
      <c r="F703" s="64" t="str">
        <f>IF(AND(RTO__39[[#This Row],[Month]]&gt;5,RTO__39[[#This Row],[Month]]&lt;10,RTO__39[[#This Row],[Day of Week]]&lt;=5,RTO__39[[#This Row],[Hour]]&gt;=15,RTO__39[[#This Row],[Hour]]&lt;=18),"ON","OFF")</f>
        <v>OFF</v>
      </c>
      <c r="G703"/>
      <c r="H703"/>
      <c r="I703"/>
    </row>
    <row r="704" spans="1:9" x14ac:dyDescent="0.25">
      <c r="A704" s="34">
        <v>45621</v>
      </c>
      <c r="B704" s="64">
        <v>11</v>
      </c>
      <c r="C704" s="64">
        <v>1</v>
      </c>
      <c r="D704" s="64">
        <v>7</v>
      </c>
      <c r="E704" s="42">
        <v>40.619599999999998</v>
      </c>
      <c r="F704" s="64" t="str">
        <f>IF(AND(RTO__39[[#This Row],[Month]]&gt;5,RTO__39[[#This Row],[Month]]&lt;10,RTO__39[[#This Row],[Day of Week]]&lt;=5,RTO__39[[#This Row],[Hour]]&gt;=15,RTO__39[[#This Row],[Hour]]&lt;=18),"ON","OFF")</f>
        <v>OFF</v>
      </c>
      <c r="G704"/>
      <c r="H704"/>
      <c r="I704"/>
    </row>
    <row r="705" spans="1:9" x14ac:dyDescent="0.25">
      <c r="A705" s="34">
        <v>45621</v>
      </c>
      <c r="B705" s="64">
        <v>11</v>
      </c>
      <c r="C705" s="64">
        <v>1</v>
      </c>
      <c r="D705" s="64">
        <v>8</v>
      </c>
      <c r="E705" s="42">
        <v>30.871400000000001</v>
      </c>
      <c r="F705" s="64" t="str">
        <f>IF(AND(RTO__39[[#This Row],[Month]]&gt;5,RTO__39[[#This Row],[Month]]&lt;10,RTO__39[[#This Row],[Day of Week]]&lt;=5,RTO__39[[#This Row],[Hour]]&gt;=15,RTO__39[[#This Row],[Hour]]&lt;=18),"ON","OFF")</f>
        <v>OFF</v>
      </c>
      <c r="G705"/>
      <c r="H705"/>
      <c r="I705"/>
    </row>
    <row r="706" spans="1:9" x14ac:dyDescent="0.25">
      <c r="A706" s="34">
        <v>45621</v>
      </c>
      <c r="B706" s="64">
        <v>11</v>
      </c>
      <c r="C706" s="64">
        <v>1</v>
      </c>
      <c r="D706" s="64">
        <v>9</v>
      </c>
      <c r="E706" s="42">
        <v>27.979099999999999</v>
      </c>
      <c r="F706" s="64" t="str">
        <f>IF(AND(RTO__39[[#This Row],[Month]]&gt;5,RTO__39[[#This Row],[Month]]&lt;10,RTO__39[[#This Row],[Day of Week]]&lt;=5,RTO__39[[#This Row],[Hour]]&gt;=15,RTO__39[[#This Row],[Hour]]&lt;=18),"ON","OFF")</f>
        <v>OFF</v>
      </c>
      <c r="G706"/>
      <c r="H706"/>
      <c r="I706"/>
    </row>
    <row r="707" spans="1:9" x14ac:dyDescent="0.25">
      <c r="A707" s="34">
        <v>45621</v>
      </c>
      <c r="B707" s="64">
        <v>11</v>
      </c>
      <c r="C707" s="64">
        <v>1</v>
      </c>
      <c r="D707" s="64">
        <v>10</v>
      </c>
      <c r="E707" s="42">
        <v>32.7545</v>
      </c>
      <c r="F707" s="64" t="str">
        <f>IF(AND(RTO__39[[#This Row],[Month]]&gt;5,RTO__39[[#This Row],[Month]]&lt;10,RTO__39[[#This Row],[Day of Week]]&lt;=5,RTO__39[[#This Row],[Hour]]&gt;=15,RTO__39[[#This Row],[Hour]]&lt;=18),"ON","OFF")</f>
        <v>OFF</v>
      </c>
      <c r="G707"/>
      <c r="H707"/>
      <c r="I707"/>
    </row>
    <row r="708" spans="1:9" x14ac:dyDescent="0.25">
      <c r="A708" s="34">
        <v>45621</v>
      </c>
      <c r="B708" s="64">
        <v>11</v>
      </c>
      <c r="C708" s="64">
        <v>1</v>
      </c>
      <c r="D708" s="64">
        <v>11</v>
      </c>
      <c r="E708" s="42">
        <v>33.148899999999998</v>
      </c>
      <c r="F708" s="64" t="str">
        <f>IF(AND(RTO__39[[#This Row],[Month]]&gt;5,RTO__39[[#This Row],[Month]]&lt;10,RTO__39[[#This Row],[Day of Week]]&lt;=5,RTO__39[[#This Row],[Hour]]&gt;=15,RTO__39[[#This Row],[Hour]]&lt;=18),"ON","OFF")</f>
        <v>OFF</v>
      </c>
      <c r="G708"/>
      <c r="H708"/>
      <c r="I708"/>
    </row>
    <row r="709" spans="1:9" x14ac:dyDescent="0.25">
      <c r="A709" s="34">
        <v>45621</v>
      </c>
      <c r="B709" s="64">
        <v>11</v>
      </c>
      <c r="C709" s="64">
        <v>1</v>
      </c>
      <c r="D709" s="64">
        <v>12</v>
      </c>
      <c r="E709" s="42">
        <v>39.249400000000001</v>
      </c>
      <c r="F709" s="64" t="str">
        <f>IF(AND(RTO__39[[#This Row],[Month]]&gt;5,RTO__39[[#This Row],[Month]]&lt;10,RTO__39[[#This Row],[Day of Week]]&lt;=5,RTO__39[[#This Row],[Hour]]&gt;=15,RTO__39[[#This Row],[Hour]]&lt;=18),"ON","OFF")</f>
        <v>OFF</v>
      </c>
      <c r="G709"/>
      <c r="H709"/>
      <c r="I709"/>
    </row>
    <row r="710" spans="1:9" x14ac:dyDescent="0.25">
      <c r="A710" s="34">
        <v>45621</v>
      </c>
      <c r="B710" s="64">
        <v>11</v>
      </c>
      <c r="C710" s="64">
        <v>1</v>
      </c>
      <c r="D710" s="64">
        <v>13</v>
      </c>
      <c r="E710" s="42">
        <v>43.919199999999996</v>
      </c>
      <c r="F710" s="64" t="str">
        <f>IF(AND(RTO__39[[#This Row],[Month]]&gt;5,RTO__39[[#This Row],[Month]]&lt;10,RTO__39[[#This Row],[Day of Week]]&lt;=5,RTO__39[[#This Row],[Hour]]&gt;=15,RTO__39[[#This Row],[Hour]]&lt;=18),"ON","OFF")</f>
        <v>OFF</v>
      </c>
      <c r="G710"/>
      <c r="H710"/>
      <c r="I710"/>
    </row>
    <row r="711" spans="1:9" x14ac:dyDescent="0.25">
      <c r="A711" s="34">
        <v>45621</v>
      </c>
      <c r="B711" s="64">
        <v>11</v>
      </c>
      <c r="C711" s="64">
        <v>1</v>
      </c>
      <c r="D711" s="64">
        <v>14</v>
      </c>
      <c r="E711" s="42">
        <v>40.877499999999998</v>
      </c>
      <c r="F711" s="64" t="str">
        <f>IF(AND(RTO__39[[#This Row],[Month]]&gt;5,RTO__39[[#This Row],[Month]]&lt;10,RTO__39[[#This Row],[Day of Week]]&lt;=5,RTO__39[[#This Row],[Hour]]&gt;=15,RTO__39[[#This Row],[Hour]]&lt;=18),"ON","OFF")</f>
        <v>OFF</v>
      </c>
      <c r="G711"/>
      <c r="H711"/>
      <c r="I711"/>
    </row>
    <row r="712" spans="1:9" x14ac:dyDescent="0.25">
      <c r="A712" s="34">
        <v>45621</v>
      </c>
      <c r="B712" s="64">
        <v>11</v>
      </c>
      <c r="C712" s="64">
        <v>1</v>
      </c>
      <c r="D712" s="64">
        <v>15</v>
      </c>
      <c r="E712" s="42">
        <v>39.376199999999997</v>
      </c>
      <c r="F712" s="64" t="str">
        <f>IF(AND(RTO__39[[#This Row],[Month]]&gt;5,RTO__39[[#This Row],[Month]]&lt;10,RTO__39[[#This Row],[Day of Week]]&lt;=5,RTO__39[[#This Row],[Hour]]&gt;=15,RTO__39[[#This Row],[Hour]]&lt;=18),"ON","OFF")</f>
        <v>OFF</v>
      </c>
      <c r="G712"/>
      <c r="H712"/>
      <c r="I712"/>
    </row>
    <row r="713" spans="1:9" x14ac:dyDescent="0.25">
      <c r="A713" s="34">
        <v>45621</v>
      </c>
      <c r="B713" s="64">
        <v>11</v>
      </c>
      <c r="C713" s="64">
        <v>1</v>
      </c>
      <c r="D713" s="64">
        <v>16</v>
      </c>
      <c r="E713" s="42">
        <v>42.187100000000001</v>
      </c>
      <c r="F713" s="64" t="str">
        <f>IF(AND(RTO__39[[#This Row],[Month]]&gt;5,RTO__39[[#This Row],[Month]]&lt;10,RTO__39[[#This Row],[Day of Week]]&lt;=5,RTO__39[[#This Row],[Hour]]&gt;=15,RTO__39[[#This Row],[Hour]]&lt;=18),"ON","OFF")</f>
        <v>OFF</v>
      </c>
      <c r="G713"/>
      <c r="H713"/>
      <c r="I713"/>
    </row>
    <row r="714" spans="1:9" x14ac:dyDescent="0.25">
      <c r="A714" s="34">
        <v>45621</v>
      </c>
      <c r="B714" s="64">
        <v>11</v>
      </c>
      <c r="C714" s="64">
        <v>1</v>
      </c>
      <c r="D714" s="64">
        <v>17</v>
      </c>
      <c r="E714" s="42">
        <v>40.246099999999998</v>
      </c>
      <c r="F714" s="64" t="str">
        <f>IF(AND(RTO__39[[#This Row],[Month]]&gt;5,RTO__39[[#This Row],[Month]]&lt;10,RTO__39[[#This Row],[Day of Week]]&lt;=5,RTO__39[[#This Row],[Hour]]&gt;=15,RTO__39[[#This Row],[Hour]]&lt;=18),"ON","OFF")</f>
        <v>OFF</v>
      </c>
      <c r="G714"/>
      <c r="H714"/>
      <c r="I714"/>
    </row>
    <row r="715" spans="1:9" x14ac:dyDescent="0.25">
      <c r="A715" s="34">
        <v>45621</v>
      </c>
      <c r="B715" s="64">
        <v>11</v>
      </c>
      <c r="C715" s="64">
        <v>1</v>
      </c>
      <c r="D715" s="64">
        <v>18</v>
      </c>
      <c r="E715" s="42">
        <v>40.545099999999998</v>
      </c>
      <c r="F715" s="64" t="str">
        <f>IF(AND(RTO__39[[#This Row],[Month]]&gt;5,RTO__39[[#This Row],[Month]]&lt;10,RTO__39[[#This Row],[Day of Week]]&lt;=5,RTO__39[[#This Row],[Hour]]&gt;=15,RTO__39[[#This Row],[Hour]]&lt;=18),"ON","OFF")</f>
        <v>OFF</v>
      </c>
      <c r="G715"/>
      <c r="H715"/>
      <c r="I715"/>
    </row>
    <row r="716" spans="1:9" x14ac:dyDescent="0.25">
      <c r="A716" s="34">
        <v>45621</v>
      </c>
      <c r="B716" s="64">
        <v>11</v>
      </c>
      <c r="C716" s="64">
        <v>1</v>
      </c>
      <c r="D716" s="64">
        <v>19</v>
      </c>
      <c r="E716" s="42">
        <v>36.208199999999998</v>
      </c>
      <c r="F716" s="64" t="str">
        <f>IF(AND(RTO__39[[#This Row],[Month]]&gt;5,RTO__39[[#This Row],[Month]]&lt;10,RTO__39[[#This Row],[Day of Week]]&lt;=5,RTO__39[[#This Row],[Hour]]&gt;=15,RTO__39[[#This Row],[Hour]]&lt;=18),"ON","OFF")</f>
        <v>OFF</v>
      </c>
      <c r="G716"/>
      <c r="H716"/>
      <c r="I716"/>
    </row>
    <row r="717" spans="1:9" x14ac:dyDescent="0.25">
      <c r="A717" s="34">
        <v>45621</v>
      </c>
      <c r="B717" s="64">
        <v>11</v>
      </c>
      <c r="C717" s="64">
        <v>1</v>
      </c>
      <c r="D717" s="64">
        <v>20</v>
      </c>
      <c r="E717" s="42">
        <v>38.403199999999998</v>
      </c>
      <c r="F717" s="64" t="str">
        <f>IF(AND(RTO__39[[#This Row],[Month]]&gt;5,RTO__39[[#This Row],[Month]]&lt;10,RTO__39[[#This Row],[Day of Week]]&lt;=5,RTO__39[[#This Row],[Hour]]&gt;=15,RTO__39[[#This Row],[Hour]]&lt;=18),"ON","OFF")</f>
        <v>OFF</v>
      </c>
      <c r="G717"/>
      <c r="H717"/>
      <c r="I717"/>
    </row>
    <row r="718" spans="1:9" x14ac:dyDescent="0.25">
      <c r="A718" s="34">
        <v>45621</v>
      </c>
      <c r="B718" s="64">
        <v>11</v>
      </c>
      <c r="C718" s="64">
        <v>1</v>
      </c>
      <c r="D718" s="64">
        <v>21</v>
      </c>
      <c r="E718" s="42">
        <v>37.088999999999999</v>
      </c>
      <c r="F718" s="64" t="str">
        <f>IF(AND(RTO__39[[#This Row],[Month]]&gt;5,RTO__39[[#This Row],[Month]]&lt;10,RTO__39[[#This Row],[Day of Week]]&lt;=5,RTO__39[[#This Row],[Hour]]&gt;=15,RTO__39[[#This Row],[Hour]]&lt;=18),"ON","OFF")</f>
        <v>OFF</v>
      </c>
      <c r="G718"/>
      <c r="H718"/>
      <c r="I718"/>
    </row>
    <row r="719" spans="1:9" x14ac:dyDescent="0.25">
      <c r="A719" s="34">
        <v>45621</v>
      </c>
      <c r="B719" s="64">
        <v>11</v>
      </c>
      <c r="C719" s="64">
        <v>1</v>
      </c>
      <c r="D719" s="64">
        <v>22</v>
      </c>
      <c r="E719" s="42">
        <v>39.679900000000004</v>
      </c>
      <c r="F719" s="64" t="str">
        <f>IF(AND(RTO__39[[#This Row],[Month]]&gt;5,RTO__39[[#This Row],[Month]]&lt;10,RTO__39[[#This Row],[Day of Week]]&lt;=5,RTO__39[[#This Row],[Hour]]&gt;=15,RTO__39[[#This Row],[Hour]]&lt;=18),"ON","OFF")</f>
        <v>OFF</v>
      </c>
      <c r="G719"/>
      <c r="H719"/>
      <c r="I719"/>
    </row>
    <row r="720" spans="1:9" x14ac:dyDescent="0.25">
      <c r="A720" s="34">
        <v>45621</v>
      </c>
      <c r="B720" s="64">
        <v>11</v>
      </c>
      <c r="C720" s="64">
        <v>1</v>
      </c>
      <c r="D720" s="64">
        <v>23</v>
      </c>
      <c r="E720" s="42">
        <v>39.371200000000002</v>
      </c>
      <c r="F720" s="64" t="str">
        <f>IF(AND(RTO__39[[#This Row],[Month]]&gt;5,RTO__39[[#This Row],[Month]]&lt;10,RTO__39[[#This Row],[Day of Week]]&lt;=5,RTO__39[[#This Row],[Hour]]&gt;=15,RTO__39[[#This Row],[Hour]]&lt;=18),"ON","OFF")</f>
        <v>OFF</v>
      </c>
      <c r="G720"/>
      <c r="H720"/>
      <c r="I720"/>
    </row>
    <row r="721" spans="7:9" x14ac:dyDescent="0.25"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1C894-3432-4DC8-A6CA-D813A1D969BE}">
  <dimension ref="A1:AD64"/>
  <sheetViews>
    <sheetView workbookViewId="0">
      <selection activeCell="G17" sqref="G17"/>
    </sheetView>
  </sheetViews>
  <sheetFormatPr defaultColWidth="9.140625" defaultRowHeight="15" x14ac:dyDescent="0.25"/>
  <cols>
    <col min="1" max="1" width="2.42578125" customWidth="1"/>
    <col min="2" max="2" width="37.85546875" bestFit="1" customWidth="1"/>
    <col min="3" max="3" width="6.7109375" bestFit="1" customWidth="1"/>
    <col min="4" max="10" width="5.5703125" bestFit="1" customWidth="1"/>
    <col min="11" max="17" width="6.28515625" bestFit="1" customWidth="1"/>
    <col min="18" max="26" width="5.5703125" bestFit="1" customWidth="1"/>
    <col min="27" max="27" width="9.28515625" bestFit="1" customWidth="1"/>
    <col min="28" max="28" width="8.140625" bestFit="1" customWidth="1"/>
    <col min="29" max="29" width="6.42578125" customWidth="1"/>
    <col min="30" max="30" width="14.5703125" bestFit="1" customWidth="1"/>
  </cols>
  <sheetData>
    <row r="1" spans="1:30" x14ac:dyDescent="0.2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0" x14ac:dyDescent="0.25">
      <c r="B2" t="s">
        <v>60</v>
      </c>
      <c r="C2" s="68" t="s">
        <v>18</v>
      </c>
      <c r="D2" s="68" t="s">
        <v>19</v>
      </c>
      <c r="E2" s="68" t="s">
        <v>20</v>
      </c>
      <c r="F2" s="68" t="s">
        <v>21</v>
      </c>
      <c r="G2" s="68" t="s">
        <v>22</v>
      </c>
      <c r="H2" s="68" t="s">
        <v>23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68" t="s">
        <v>31</v>
      </c>
      <c r="Q2" s="68" t="s">
        <v>32</v>
      </c>
      <c r="R2" s="68" t="s">
        <v>33</v>
      </c>
      <c r="S2" s="68" t="s">
        <v>34</v>
      </c>
      <c r="T2" s="68" t="s">
        <v>35</v>
      </c>
      <c r="U2" s="68" t="s">
        <v>36</v>
      </c>
      <c r="V2" s="68" t="s">
        <v>37</v>
      </c>
      <c r="W2" s="68" t="s">
        <v>38</v>
      </c>
      <c r="X2" s="68" t="s">
        <v>39</v>
      </c>
      <c r="Y2" s="68" t="s">
        <v>40</v>
      </c>
      <c r="Z2" s="68" t="s">
        <v>41</v>
      </c>
      <c r="AA2" t="s">
        <v>74</v>
      </c>
    </row>
    <row r="3" spans="1:30" x14ac:dyDescent="0.25">
      <c r="A3" s="69"/>
      <c r="B3" s="61">
        <v>45592</v>
      </c>
      <c r="C3" s="70">
        <v>13.892300000000001</v>
      </c>
      <c r="D3" s="70">
        <v>14.5844</v>
      </c>
      <c r="E3" s="70">
        <v>14.460100000000001</v>
      </c>
      <c r="F3" s="70">
        <v>12.2752</v>
      </c>
      <c r="G3" s="70">
        <v>12.186199999999999</v>
      </c>
      <c r="H3" s="70">
        <v>15.746600000000001</v>
      </c>
      <c r="I3" s="70">
        <v>13.205500000000001</v>
      </c>
      <c r="J3" s="70">
        <v>15.990600000000001</v>
      </c>
      <c r="K3" s="70">
        <v>13.1541</v>
      </c>
      <c r="L3" s="70">
        <v>15.19</v>
      </c>
      <c r="M3" s="70">
        <v>14.738099999999999</v>
      </c>
      <c r="N3" s="70">
        <v>13.776199999999999</v>
      </c>
      <c r="O3" s="70">
        <v>14.666399999999999</v>
      </c>
      <c r="P3" s="70">
        <v>14.8139</v>
      </c>
      <c r="Q3" s="70">
        <v>18.219200000000001</v>
      </c>
      <c r="R3" s="70">
        <v>22.092099999999999</v>
      </c>
      <c r="S3" s="70">
        <v>32.171799999999998</v>
      </c>
      <c r="T3" s="70">
        <v>42.938099999999999</v>
      </c>
      <c r="U3" s="70">
        <v>38.438400000000001</v>
      </c>
      <c r="V3" s="70">
        <v>30.624600000000001</v>
      </c>
      <c r="W3" s="70">
        <v>31.817399999999999</v>
      </c>
      <c r="X3" s="70">
        <v>24.5793</v>
      </c>
      <c r="Y3" s="70">
        <v>15.4907</v>
      </c>
      <c r="Z3" s="70">
        <v>14.335900000000001</v>
      </c>
    </row>
    <row r="4" spans="1:30" x14ac:dyDescent="0.25">
      <c r="A4" s="69"/>
      <c r="B4" s="61">
        <v>45593</v>
      </c>
      <c r="C4" s="70">
        <v>17.478200000000001</v>
      </c>
      <c r="D4" s="70">
        <v>15.41</v>
      </c>
      <c r="E4" s="70">
        <v>15.440300000000001</v>
      </c>
      <c r="F4" s="70">
        <v>15.311199999999999</v>
      </c>
      <c r="G4" s="70">
        <v>17.953399999999998</v>
      </c>
      <c r="H4" s="70">
        <v>30.006399999999999</v>
      </c>
      <c r="I4" s="70">
        <v>58.662100000000002</v>
      </c>
      <c r="J4" s="70">
        <v>31.726700000000001</v>
      </c>
      <c r="K4" s="70">
        <v>20.501799999999999</v>
      </c>
      <c r="L4" s="70">
        <v>13.486800000000001</v>
      </c>
      <c r="M4" s="70">
        <v>13.147600000000001</v>
      </c>
      <c r="N4" s="70">
        <v>15.3012</v>
      </c>
      <c r="O4" s="70">
        <v>19.341200000000001</v>
      </c>
      <c r="P4" s="70">
        <v>14.4314</v>
      </c>
      <c r="Q4" s="70">
        <v>11.8048</v>
      </c>
      <c r="R4" s="70">
        <v>14.3226</v>
      </c>
      <c r="S4" s="70">
        <v>31.266200000000001</v>
      </c>
      <c r="T4" s="70">
        <v>35.575600000000001</v>
      </c>
      <c r="U4" s="70">
        <v>33.645299999999999</v>
      </c>
      <c r="V4" s="70">
        <v>32.562899999999999</v>
      </c>
      <c r="W4" s="70">
        <v>31.472799999999999</v>
      </c>
      <c r="X4" s="70">
        <v>30.1539</v>
      </c>
      <c r="Y4" s="70">
        <v>21.1112</v>
      </c>
      <c r="Z4" s="70">
        <v>15.6656</v>
      </c>
    </row>
    <row r="5" spans="1:30" x14ac:dyDescent="0.25">
      <c r="A5" s="69"/>
      <c r="B5" s="61">
        <v>45594</v>
      </c>
      <c r="C5" s="70">
        <v>23.873899999999999</v>
      </c>
      <c r="D5" s="70">
        <v>20.931699999999999</v>
      </c>
      <c r="E5" s="70">
        <v>22.159600000000001</v>
      </c>
      <c r="F5" s="70">
        <v>23.21</v>
      </c>
      <c r="G5" s="70">
        <v>27.772500000000001</v>
      </c>
      <c r="H5" s="70">
        <v>29.320599999999999</v>
      </c>
      <c r="I5" s="70">
        <v>31.6386</v>
      </c>
      <c r="J5" s="70">
        <v>26.935300000000002</v>
      </c>
      <c r="K5" s="70">
        <v>14.704800000000001</v>
      </c>
      <c r="L5" s="70">
        <v>8.3666999999999998</v>
      </c>
      <c r="M5" s="70">
        <v>7.9584999999999999</v>
      </c>
      <c r="N5" s="70">
        <v>3.1402000000000001</v>
      </c>
      <c r="O5" s="70">
        <v>5.5179999999999998</v>
      </c>
      <c r="P5" s="70">
        <v>0.53410000000000002</v>
      </c>
      <c r="Q5" s="70">
        <v>3.6469999999999998</v>
      </c>
      <c r="R5" s="70">
        <v>5.9607000000000001</v>
      </c>
      <c r="S5" s="70">
        <v>17.749199999999998</v>
      </c>
      <c r="T5" s="70">
        <v>30.222799999999999</v>
      </c>
      <c r="U5" s="70">
        <v>32.247199999999999</v>
      </c>
      <c r="V5" s="70">
        <v>31.606400000000001</v>
      </c>
      <c r="W5" s="70">
        <v>29.512899999999998</v>
      </c>
      <c r="X5" s="70">
        <v>31.757400000000001</v>
      </c>
      <c r="Y5" s="70">
        <v>35.005800000000001</v>
      </c>
      <c r="Z5" s="70">
        <v>18.352799999999998</v>
      </c>
    </row>
    <row r="6" spans="1:30" x14ac:dyDescent="0.25">
      <c r="A6" s="69"/>
      <c r="B6" s="61">
        <v>45595</v>
      </c>
      <c r="C6" s="70">
        <v>36.422400000000003</v>
      </c>
      <c r="D6" s="70">
        <v>20.363</v>
      </c>
      <c r="E6" s="70">
        <v>20.048100000000002</v>
      </c>
      <c r="F6" s="70">
        <v>26.235900000000001</v>
      </c>
      <c r="G6" s="70">
        <v>16.5122</v>
      </c>
      <c r="H6" s="70">
        <v>39.111499999999999</v>
      </c>
      <c r="I6" s="70">
        <v>42.811700000000002</v>
      </c>
      <c r="J6" s="70">
        <v>30.3538</v>
      </c>
      <c r="K6" s="70">
        <v>19.038399999999999</v>
      </c>
      <c r="L6" s="70">
        <v>16.201599999999999</v>
      </c>
      <c r="M6" s="70">
        <v>15.423400000000001</v>
      </c>
      <c r="N6" s="70">
        <v>15.471</v>
      </c>
      <c r="O6" s="70">
        <v>16.098800000000001</v>
      </c>
      <c r="P6" s="70">
        <v>1.57</v>
      </c>
      <c r="Q6" s="70">
        <v>-0.87970000000000004</v>
      </c>
      <c r="R6" s="70">
        <v>-0.77080000000000004</v>
      </c>
      <c r="S6" s="70">
        <v>18.0532</v>
      </c>
      <c r="T6" s="70">
        <v>42.572000000000003</v>
      </c>
      <c r="U6" s="70">
        <v>41.719099999999997</v>
      </c>
      <c r="V6" s="70">
        <v>33.772399999999998</v>
      </c>
      <c r="W6" s="70">
        <v>34.946199999999997</v>
      </c>
      <c r="X6" s="70">
        <v>30.898700000000002</v>
      </c>
      <c r="Y6" s="70">
        <v>31.4984</v>
      </c>
      <c r="Z6" s="70">
        <v>26.394100000000002</v>
      </c>
    </row>
    <row r="7" spans="1:30" x14ac:dyDescent="0.25">
      <c r="A7" s="69"/>
      <c r="B7" s="61">
        <v>45596</v>
      </c>
      <c r="C7" s="70">
        <v>17.446400000000001</v>
      </c>
      <c r="D7" s="70">
        <v>19.428799999999999</v>
      </c>
      <c r="E7" s="70">
        <v>19.607199999999999</v>
      </c>
      <c r="F7" s="70">
        <v>18.271799999999999</v>
      </c>
      <c r="G7" s="70">
        <v>19.279299999999999</v>
      </c>
      <c r="H7" s="70">
        <v>23.887499999999999</v>
      </c>
      <c r="I7" s="70">
        <v>30.0593</v>
      </c>
      <c r="J7" s="70">
        <v>21.2438</v>
      </c>
      <c r="K7" s="70">
        <v>7.5256999999999996</v>
      </c>
      <c r="L7" s="70">
        <v>4.3068999999999997</v>
      </c>
      <c r="M7" s="70">
        <v>1.7158</v>
      </c>
      <c r="N7" s="70">
        <v>-0.96719999999999995</v>
      </c>
      <c r="O7" s="70">
        <v>-2.1922000000000001</v>
      </c>
      <c r="P7" s="70">
        <v>-2.5764999999999998</v>
      </c>
      <c r="Q7" s="70">
        <v>5.5834000000000001</v>
      </c>
      <c r="R7" s="70">
        <v>5.0297999999999998</v>
      </c>
      <c r="S7" s="70">
        <v>11.3994</v>
      </c>
      <c r="T7" s="70">
        <v>28.4665</v>
      </c>
      <c r="U7" s="70">
        <v>23.602799999999998</v>
      </c>
      <c r="V7" s="70">
        <v>18.879300000000001</v>
      </c>
      <c r="W7" s="70">
        <v>16.279699999999998</v>
      </c>
      <c r="X7" s="70">
        <v>18.4315</v>
      </c>
      <c r="Y7" s="70">
        <v>22.031300000000002</v>
      </c>
      <c r="Z7" s="70">
        <v>21.1157</v>
      </c>
    </row>
    <row r="8" spans="1:30" x14ac:dyDescent="0.25">
      <c r="A8" s="69"/>
      <c r="B8" s="61">
        <v>45597</v>
      </c>
      <c r="C8" s="70">
        <v>27.016200000000001</v>
      </c>
      <c r="D8" s="70">
        <v>26.850300000000001</v>
      </c>
      <c r="E8" s="70">
        <v>26.116299999999999</v>
      </c>
      <c r="F8" s="70">
        <v>25.199100000000001</v>
      </c>
      <c r="G8" s="70">
        <v>24.085599999999999</v>
      </c>
      <c r="H8" s="70">
        <v>27.923500000000001</v>
      </c>
      <c r="I8" s="70">
        <v>27.736899999999999</v>
      </c>
      <c r="J8" s="70">
        <v>27.816400000000002</v>
      </c>
      <c r="K8" s="70">
        <v>-11.3011</v>
      </c>
      <c r="L8" s="70">
        <v>13.372299999999999</v>
      </c>
      <c r="M8" s="70">
        <v>6.0416999999999996</v>
      </c>
      <c r="N8" s="70">
        <v>8.5434000000000001</v>
      </c>
      <c r="O8" s="70">
        <v>9.7575000000000003</v>
      </c>
      <c r="P8" s="70">
        <v>14.319100000000001</v>
      </c>
      <c r="Q8" s="70">
        <v>13.603</v>
      </c>
      <c r="R8" s="70">
        <v>15.2088</v>
      </c>
      <c r="S8" s="70">
        <v>22.182700000000001</v>
      </c>
      <c r="T8" s="70">
        <v>27.464099999999998</v>
      </c>
      <c r="U8" s="70">
        <v>27.273800000000001</v>
      </c>
      <c r="V8" s="70">
        <v>23.0684</v>
      </c>
      <c r="W8" s="70">
        <v>22.379000000000001</v>
      </c>
      <c r="X8" s="70">
        <v>20.048400000000001</v>
      </c>
      <c r="Y8" s="70">
        <v>23.9514</v>
      </c>
      <c r="Z8" s="70">
        <v>26.246400000000001</v>
      </c>
    </row>
    <row r="9" spans="1:30" x14ac:dyDescent="0.25">
      <c r="A9" s="69"/>
      <c r="B9" s="61">
        <v>45598</v>
      </c>
      <c r="C9" s="70">
        <v>20.1584</v>
      </c>
      <c r="D9" s="70">
        <v>20.1221</v>
      </c>
      <c r="E9" s="70">
        <v>22.223800000000001</v>
      </c>
      <c r="F9" s="70">
        <v>24.085000000000001</v>
      </c>
      <c r="G9" s="70">
        <v>25.627500000000001</v>
      </c>
      <c r="H9" s="70">
        <v>22.477900000000002</v>
      </c>
      <c r="I9" s="70">
        <v>23.0579</v>
      </c>
      <c r="J9" s="70">
        <v>9.9063999999999997</v>
      </c>
      <c r="K9" s="70">
        <v>16.578900000000001</v>
      </c>
      <c r="L9" s="70">
        <v>19.860199999999999</v>
      </c>
      <c r="M9" s="70">
        <v>8.0161999999999995</v>
      </c>
      <c r="N9" s="70">
        <v>7.0377999999999998</v>
      </c>
      <c r="O9" s="70">
        <v>5.6710000000000003</v>
      </c>
      <c r="P9" s="70">
        <v>2.0697000000000001</v>
      </c>
      <c r="Q9" s="70">
        <v>2.3066</v>
      </c>
      <c r="R9" s="70">
        <v>2.403</v>
      </c>
      <c r="S9" s="70">
        <v>14.4366</v>
      </c>
      <c r="T9" s="70">
        <v>25.433800000000002</v>
      </c>
      <c r="U9" s="70">
        <v>22.344200000000001</v>
      </c>
      <c r="V9" s="70">
        <v>20.055099999999999</v>
      </c>
      <c r="W9" s="70">
        <v>23.998999999999999</v>
      </c>
      <c r="X9" s="70">
        <v>21.577999999999999</v>
      </c>
      <c r="Y9" s="70">
        <v>18.291</v>
      </c>
      <c r="Z9" s="70">
        <v>24.056000000000001</v>
      </c>
    </row>
    <row r="10" spans="1:30" x14ac:dyDescent="0.25">
      <c r="A10" s="69"/>
      <c r="B10" s="61">
        <v>45599</v>
      </c>
      <c r="C10" s="70">
        <v>21.208600000000001</v>
      </c>
      <c r="D10" s="70">
        <v>22.749500000000001</v>
      </c>
      <c r="E10" s="70">
        <v>17.848500000000001</v>
      </c>
      <c r="F10" s="70">
        <v>21.9068</v>
      </c>
      <c r="G10" s="70">
        <v>26.432600000000001</v>
      </c>
      <c r="H10" s="70">
        <v>27.670300000000001</v>
      </c>
      <c r="I10" s="70">
        <v>19.976600000000001</v>
      </c>
      <c r="J10" s="70">
        <v>11.4292</v>
      </c>
      <c r="K10" s="70">
        <v>7.2300000000000003E-2</v>
      </c>
      <c r="L10" s="70">
        <v>-2.9489999999999998</v>
      </c>
      <c r="M10" s="70">
        <v>-9.7020999999999997</v>
      </c>
      <c r="N10" s="70">
        <v>-8.8963999999999999</v>
      </c>
      <c r="O10" s="70">
        <v>-20.241499999999998</v>
      </c>
      <c r="P10" s="70">
        <v>-5.0679999999999996</v>
      </c>
      <c r="Q10" s="70">
        <v>-5.2286000000000001</v>
      </c>
      <c r="R10" s="70">
        <v>12.7186</v>
      </c>
      <c r="S10" s="70">
        <v>30.107099999999999</v>
      </c>
      <c r="T10" s="70">
        <v>34.086799999999997</v>
      </c>
      <c r="U10" s="70">
        <v>29.068000000000001</v>
      </c>
      <c r="V10" s="70">
        <v>25.214500000000001</v>
      </c>
      <c r="W10" s="70">
        <v>23.8916</v>
      </c>
      <c r="X10" s="70">
        <v>23.418700000000001</v>
      </c>
      <c r="Y10" s="70">
        <v>22.4283</v>
      </c>
      <c r="Z10" s="70">
        <v>22.2334</v>
      </c>
      <c r="AA10">
        <v>19.36984</v>
      </c>
    </row>
    <row r="11" spans="1:30" x14ac:dyDescent="0.25">
      <c r="A11" s="69"/>
      <c r="B11" s="61">
        <v>45600</v>
      </c>
      <c r="C11" s="70">
        <v>22.404599999999999</v>
      </c>
      <c r="D11" s="70">
        <v>23.708400000000001</v>
      </c>
      <c r="E11" s="70">
        <v>23.2606</v>
      </c>
      <c r="F11" s="70">
        <v>25.024999999999999</v>
      </c>
      <c r="G11" s="70">
        <v>28.149000000000001</v>
      </c>
      <c r="H11" s="70">
        <v>31.857199999999999</v>
      </c>
      <c r="I11" s="70">
        <v>39.208199999999998</v>
      </c>
      <c r="J11" s="70">
        <v>10.640499999999999</v>
      </c>
      <c r="K11" s="70">
        <v>6.4447000000000001</v>
      </c>
      <c r="L11" s="70">
        <v>-3.4481999999999999</v>
      </c>
      <c r="M11" s="70">
        <v>-0.34799999999999998</v>
      </c>
      <c r="N11" s="70">
        <v>1.5901000000000001</v>
      </c>
      <c r="O11" s="70">
        <v>-2.7357</v>
      </c>
      <c r="P11" s="70">
        <v>-5.6247999999999996</v>
      </c>
      <c r="Q11" s="70">
        <v>-7.0172999999999996</v>
      </c>
      <c r="R11" s="70">
        <v>19.9772</v>
      </c>
      <c r="S11" s="70">
        <v>27.532</v>
      </c>
      <c r="T11" s="70">
        <v>37.004800000000003</v>
      </c>
      <c r="U11" s="70">
        <v>32.794699999999999</v>
      </c>
      <c r="V11" s="70">
        <v>34.198399999999999</v>
      </c>
      <c r="W11" s="70">
        <v>30.898399999999999</v>
      </c>
      <c r="X11" s="70">
        <v>28.3108</v>
      </c>
      <c r="Y11" s="70">
        <v>27.544699999999999</v>
      </c>
      <c r="Z11" s="70">
        <v>24.933800000000002</v>
      </c>
    </row>
    <row r="12" spans="1:30" x14ac:dyDescent="0.25">
      <c r="A12" s="69"/>
      <c r="B12" s="61">
        <v>45601</v>
      </c>
      <c r="C12" s="70">
        <v>23.9208</v>
      </c>
      <c r="D12" s="70">
        <v>26.923999999999999</v>
      </c>
      <c r="E12" s="70">
        <v>24.694700000000001</v>
      </c>
      <c r="F12" s="70">
        <v>27.7348</v>
      </c>
      <c r="G12" s="70">
        <v>28.040600000000001</v>
      </c>
      <c r="H12" s="70">
        <v>34.712699999999998</v>
      </c>
      <c r="I12" s="70">
        <v>33.299599999999998</v>
      </c>
      <c r="J12" s="70">
        <v>4.8822999999999999</v>
      </c>
      <c r="K12" s="70">
        <v>0.48349999999999999</v>
      </c>
      <c r="L12" s="70">
        <v>8.8828999999999994</v>
      </c>
      <c r="M12" s="70">
        <v>10.0307</v>
      </c>
      <c r="N12" s="70">
        <v>-10.3378</v>
      </c>
      <c r="O12" s="70">
        <v>-29.090199999999999</v>
      </c>
      <c r="P12" s="70">
        <v>-13.6967</v>
      </c>
      <c r="Q12" s="70">
        <v>11.903</v>
      </c>
      <c r="R12" s="70">
        <v>29.799800000000001</v>
      </c>
      <c r="S12" s="70">
        <v>36.627299999999998</v>
      </c>
      <c r="T12" s="70">
        <v>34.960099999999997</v>
      </c>
      <c r="U12" s="70">
        <v>35.314700000000002</v>
      </c>
      <c r="V12" s="70">
        <v>37.5593</v>
      </c>
      <c r="W12" s="70">
        <v>36.164700000000003</v>
      </c>
      <c r="X12" s="70">
        <v>32.848700000000001</v>
      </c>
      <c r="Y12" s="70">
        <v>34.389099999999999</v>
      </c>
      <c r="Z12" s="70">
        <v>35.163400000000003</v>
      </c>
    </row>
    <row r="13" spans="1:30" x14ac:dyDescent="0.25">
      <c r="A13" s="69"/>
      <c r="B13" s="61">
        <v>45602</v>
      </c>
      <c r="C13" s="70">
        <v>36.254399999999997</v>
      </c>
      <c r="D13" s="70">
        <v>34.7517</v>
      </c>
      <c r="E13" s="70">
        <v>35.086599999999997</v>
      </c>
      <c r="F13" s="70">
        <v>39.049799999999998</v>
      </c>
      <c r="G13" s="70">
        <v>42.156500000000001</v>
      </c>
      <c r="H13" s="70">
        <v>41.680399999999999</v>
      </c>
      <c r="I13" s="70">
        <v>39.5854</v>
      </c>
      <c r="J13" s="70">
        <v>20.235800000000001</v>
      </c>
      <c r="K13" s="70">
        <v>8.6056000000000008</v>
      </c>
      <c r="L13" s="70">
        <v>7.6680000000000001</v>
      </c>
      <c r="M13" s="70">
        <v>1.5342</v>
      </c>
      <c r="N13" s="70">
        <v>0.5786</v>
      </c>
      <c r="O13" s="70">
        <v>-4.7546999999999997</v>
      </c>
      <c r="P13" s="70">
        <v>-16.814</v>
      </c>
      <c r="Q13" s="70">
        <v>-16.078900000000001</v>
      </c>
      <c r="R13" s="70">
        <v>20.1005</v>
      </c>
      <c r="S13" s="70">
        <v>31.804200000000002</v>
      </c>
      <c r="T13" s="70">
        <v>34.6462</v>
      </c>
      <c r="U13" s="70">
        <v>36.7898</v>
      </c>
      <c r="V13" s="70">
        <v>39.036000000000001</v>
      </c>
      <c r="W13" s="70">
        <v>40.461199999999998</v>
      </c>
      <c r="X13" s="70">
        <v>37.83</v>
      </c>
      <c r="Y13" s="70">
        <v>36.612499999999997</v>
      </c>
      <c r="Z13" s="70">
        <v>40.128500000000003</v>
      </c>
    </row>
    <row r="14" spans="1:30" x14ac:dyDescent="0.25">
      <c r="A14" s="69"/>
      <c r="B14" s="61">
        <v>45603</v>
      </c>
      <c r="C14" s="70">
        <v>34.087699999999998</v>
      </c>
      <c r="D14" s="70">
        <v>15.731299999999999</v>
      </c>
      <c r="E14" s="70">
        <v>40.034199999999998</v>
      </c>
      <c r="F14" s="70">
        <v>39.1126</v>
      </c>
      <c r="G14" s="70">
        <v>41.374400000000001</v>
      </c>
      <c r="H14" s="70">
        <v>47.826999999999998</v>
      </c>
      <c r="I14" s="70">
        <v>66.116399999999999</v>
      </c>
      <c r="J14" s="70">
        <v>20.444400000000002</v>
      </c>
      <c r="K14" s="70">
        <v>12.162599999999999</v>
      </c>
      <c r="L14" s="70">
        <v>11.618600000000001</v>
      </c>
      <c r="M14" s="70">
        <v>11.966900000000001</v>
      </c>
      <c r="N14" s="70">
        <v>9.3226999999999993</v>
      </c>
      <c r="O14" s="70">
        <v>6.55</v>
      </c>
      <c r="P14" s="70">
        <v>4.2887000000000004</v>
      </c>
      <c r="Q14" s="70">
        <v>5.8083999999999998</v>
      </c>
      <c r="R14" s="70">
        <v>26.8005</v>
      </c>
      <c r="S14" s="70">
        <v>36.537799999999997</v>
      </c>
      <c r="T14" s="70">
        <v>43.409100000000002</v>
      </c>
      <c r="U14" s="70">
        <v>36.774700000000003</v>
      </c>
      <c r="V14" s="70">
        <v>45.063000000000002</v>
      </c>
      <c r="W14" s="70">
        <v>41.268599999999999</v>
      </c>
      <c r="X14" s="70">
        <v>44.601500000000001</v>
      </c>
      <c r="Y14" s="70">
        <v>41.471200000000003</v>
      </c>
      <c r="Z14" s="70">
        <v>40.366900000000001</v>
      </c>
    </row>
    <row r="15" spans="1:30" x14ac:dyDescent="0.25">
      <c r="A15" s="69"/>
      <c r="B15" s="61">
        <v>45604</v>
      </c>
      <c r="C15" s="70">
        <v>48.764299999999999</v>
      </c>
      <c r="D15" s="70">
        <v>40.411799999999999</v>
      </c>
      <c r="E15" s="70">
        <v>39.9846</v>
      </c>
      <c r="F15" s="70">
        <v>39.399099999999997</v>
      </c>
      <c r="G15" s="70">
        <v>45.091799999999999</v>
      </c>
      <c r="H15" s="70">
        <v>44.447400000000002</v>
      </c>
      <c r="I15" s="70">
        <v>42.069200000000002</v>
      </c>
      <c r="J15" s="70">
        <v>22.616299999999999</v>
      </c>
      <c r="K15" s="70">
        <v>12.741400000000001</v>
      </c>
      <c r="L15" s="70">
        <v>12.2189</v>
      </c>
      <c r="M15" s="70">
        <v>11.7446</v>
      </c>
      <c r="N15" s="70">
        <v>12.086</v>
      </c>
      <c r="O15" s="70">
        <v>11.7181</v>
      </c>
      <c r="P15" s="70">
        <v>12.290699999999999</v>
      </c>
      <c r="Q15" s="70">
        <v>11.498699999999999</v>
      </c>
      <c r="R15" s="70">
        <v>19.287500000000001</v>
      </c>
      <c r="S15" s="70">
        <v>30.459</v>
      </c>
      <c r="T15" s="70">
        <v>34.305999999999997</v>
      </c>
      <c r="U15" s="70">
        <v>32.358699999999999</v>
      </c>
      <c r="V15" s="70">
        <v>38.282699999999998</v>
      </c>
      <c r="W15" s="70">
        <v>36.114800000000002</v>
      </c>
      <c r="X15" s="70">
        <v>36.979500000000002</v>
      </c>
      <c r="Y15" s="70">
        <v>37.8581</v>
      </c>
      <c r="Z15" s="70">
        <v>41.047699999999999</v>
      </c>
    </row>
    <row r="16" spans="1:30" x14ac:dyDescent="0.25">
      <c r="A16" s="69"/>
      <c r="B16" s="61">
        <v>45605</v>
      </c>
      <c r="C16" s="70">
        <v>32.900700000000001</v>
      </c>
      <c r="D16" s="70">
        <v>34.263800000000003</v>
      </c>
      <c r="E16" s="70">
        <v>36.806199999999997</v>
      </c>
      <c r="F16" s="70">
        <v>33.933799999999998</v>
      </c>
      <c r="G16" s="70">
        <v>37.596200000000003</v>
      </c>
      <c r="H16" s="70">
        <v>37.529800000000002</v>
      </c>
      <c r="I16" s="70">
        <v>37.450800000000001</v>
      </c>
      <c r="J16" s="70">
        <v>14.145099999999999</v>
      </c>
      <c r="K16" s="70">
        <v>0.81710000000000005</v>
      </c>
      <c r="L16" s="70">
        <v>0.77039999999999997</v>
      </c>
      <c r="M16" s="70">
        <v>-0.38669999999999999</v>
      </c>
      <c r="N16" s="70">
        <v>-0.38019999999999998</v>
      </c>
      <c r="O16" s="70">
        <v>-0.82189999999999996</v>
      </c>
      <c r="P16" s="70">
        <v>-0.99480000000000002</v>
      </c>
      <c r="Q16" s="70">
        <v>-0.90939999999999999</v>
      </c>
      <c r="R16" s="70">
        <v>12.5916</v>
      </c>
      <c r="S16" s="70">
        <v>34.720300000000002</v>
      </c>
      <c r="T16" s="70">
        <v>35.378799999999998</v>
      </c>
      <c r="U16" s="70">
        <v>33.4437</v>
      </c>
      <c r="V16" s="70">
        <v>34.011099999999999</v>
      </c>
      <c r="W16" s="70">
        <v>34.610399999999998</v>
      </c>
      <c r="X16" s="70">
        <v>35.307899999999997</v>
      </c>
      <c r="Y16" s="70">
        <v>34.7742</v>
      </c>
      <c r="Z16" s="70">
        <v>33.568199999999997</v>
      </c>
    </row>
    <row r="17" spans="1:26" x14ac:dyDescent="0.25">
      <c r="A17" s="69"/>
      <c r="B17" s="61">
        <v>45606</v>
      </c>
      <c r="C17" s="70">
        <v>28.234400000000001</v>
      </c>
      <c r="D17" s="70">
        <v>25.4939</v>
      </c>
      <c r="E17" s="70">
        <v>18.3185</v>
      </c>
      <c r="F17" s="70">
        <v>18.471</v>
      </c>
      <c r="G17" s="70">
        <v>23.424099999999999</v>
      </c>
      <c r="H17" s="70">
        <v>32.413499999999999</v>
      </c>
      <c r="I17" s="70">
        <v>25.9268</v>
      </c>
      <c r="J17" s="70">
        <v>2.5981000000000001</v>
      </c>
      <c r="K17" s="70">
        <v>0.92959999999999998</v>
      </c>
      <c r="L17" s="70">
        <v>-0.45779999999999998</v>
      </c>
      <c r="M17" s="70">
        <v>-1.5463</v>
      </c>
      <c r="N17" s="70">
        <v>-1.2490000000000001</v>
      </c>
      <c r="O17" s="70">
        <v>-1.4993000000000001</v>
      </c>
      <c r="P17" s="70">
        <v>-1.5427999999999999</v>
      </c>
      <c r="Q17" s="70">
        <v>-0.62309999999999999</v>
      </c>
      <c r="R17" s="70">
        <v>9.5831</v>
      </c>
      <c r="S17" s="70">
        <v>37.744599999999998</v>
      </c>
      <c r="T17" s="70">
        <v>31.618200000000002</v>
      </c>
      <c r="U17" s="70">
        <v>28.685600000000001</v>
      </c>
      <c r="V17" s="70">
        <v>33.972000000000001</v>
      </c>
      <c r="W17" s="70">
        <v>32.2331</v>
      </c>
      <c r="X17" s="70">
        <v>28.110299999999999</v>
      </c>
      <c r="Y17" s="70">
        <v>32.6965</v>
      </c>
      <c r="Z17" s="70">
        <v>31.9206</v>
      </c>
    </row>
    <row r="18" spans="1:26" x14ac:dyDescent="0.25">
      <c r="A18" s="69"/>
      <c r="B18" s="61">
        <v>45607</v>
      </c>
      <c r="C18" s="70">
        <v>34.769199999999998</v>
      </c>
      <c r="D18" s="70">
        <v>28.181100000000001</v>
      </c>
      <c r="E18" s="70">
        <v>30.402000000000001</v>
      </c>
      <c r="F18" s="70">
        <v>33.7714</v>
      </c>
      <c r="G18" s="70">
        <v>39.221299999999999</v>
      </c>
      <c r="H18" s="70">
        <v>39.076599999999999</v>
      </c>
      <c r="I18" s="70">
        <v>35.935499999999998</v>
      </c>
      <c r="J18" s="70">
        <v>14.392099999999999</v>
      </c>
      <c r="K18" s="70">
        <v>8.5696999999999992</v>
      </c>
      <c r="L18" s="70">
        <v>9.5062999999999995</v>
      </c>
      <c r="M18" s="70">
        <v>9.5898000000000003</v>
      </c>
      <c r="N18" s="70">
        <v>9.3947000000000003</v>
      </c>
      <c r="O18" s="70">
        <v>8.5105000000000004</v>
      </c>
      <c r="P18" s="70">
        <v>8.2652000000000001</v>
      </c>
      <c r="Q18" s="70">
        <v>7.6093999999999999</v>
      </c>
      <c r="R18" s="70">
        <v>21.8796</v>
      </c>
      <c r="S18" s="70">
        <v>33.009300000000003</v>
      </c>
      <c r="T18" s="70">
        <v>35.932000000000002</v>
      </c>
      <c r="U18" s="70">
        <v>31.017600000000002</v>
      </c>
      <c r="V18" s="70">
        <v>28.508099999999999</v>
      </c>
      <c r="W18" s="70">
        <v>25.848800000000001</v>
      </c>
      <c r="X18" s="70">
        <v>22.1722</v>
      </c>
      <c r="Y18" s="70">
        <v>22.531600000000001</v>
      </c>
      <c r="Z18" s="70">
        <v>20.3733</v>
      </c>
    </row>
    <row r="19" spans="1:26" x14ac:dyDescent="0.25">
      <c r="A19" s="69"/>
      <c r="B19" s="61">
        <v>45608</v>
      </c>
      <c r="C19" s="70">
        <v>939.54840000000002</v>
      </c>
      <c r="D19" s="70">
        <v>22.875800000000002</v>
      </c>
      <c r="E19" s="70">
        <v>22.932500000000001</v>
      </c>
      <c r="F19" s="70">
        <v>23.231999999999999</v>
      </c>
      <c r="G19" s="70">
        <v>22.450199999999999</v>
      </c>
      <c r="H19" s="70">
        <v>28.750499999999999</v>
      </c>
      <c r="I19" s="70">
        <v>32.129899999999999</v>
      </c>
      <c r="J19" s="70">
        <v>13.89</v>
      </c>
      <c r="K19" s="70">
        <v>2.8990999999999998</v>
      </c>
      <c r="L19" s="70">
        <v>4.7950999999999997</v>
      </c>
      <c r="M19" s="70">
        <v>7.8414000000000001</v>
      </c>
      <c r="N19" s="70">
        <v>7.5366</v>
      </c>
      <c r="O19" s="70">
        <v>2.5813999999999999</v>
      </c>
      <c r="P19" s="70">
        <v>-1.1682999999999999</v>
      </c>
      <c r="Q19" s="70">
        <v>-8.9434000000000005</v>
      </c>
      <c r="R19" s="70">
        <v>16.73</v>
      </c>
      <c r="S19" s="70">
        <v>39.2879</v>
      </c>
      <c r="T19" s="70">
        <v>37.780500000000004</v>
      </c>
      <c r="U19" s="70">
        <v>32.716700000000003</v>
      </c>
      <c r="V19" s="70">
        <v>30.109400000000001</v>
      </c>
      <c r="W19" s="70">
        <v>28.9816</v>
      </c>
      <c r="X19" s="70">
        <v>25.019200000000001</v>
      </c>
      <c r="Y19" s="70">
        <v>22.404900000000001</v>
      </c>
      <c r="Z19" s="70">
        <v>19.713100000000001</v>
      </c>
    </row>
    <row r="20" spans="1:26" x14ac:dyDescent="0.25">
      <c r="A20" s="69"/>
      <c r="B20" s="61">
        <v>45609</v>
      </c>
      <c r="C20" s="70">
        <v>21.930599999999998</v>
      </c>
      <c r="D20" s="70">
        <v>20.6767</v>
      </c>
      <c r="E20" s="70">
        <v>19.2925</v>
      </c>
      <c r="F20" s="70">
        <v>20.615600000000001</v>
      </c>
      <c r="G20" s="70">
        <v>36.3155</v>
      </c>
      <c r="H20" s="70">
        <v>36.133699999999997</v>
      </c>
      <c r="I20" s="70">
        <v>32.716700000000003</v>
      </c>
      <c r="J20" s="70">
        <v>13.6716</v>
      </c>
      <c r="K20" s="70">
        <v>10.3728</v>
      </c>
      <c r="L20" s="70">
        <v>10.2951</v>
      </c>
      <c r="M20" s="70">
        <v>7.3803999999999998</v>
      </c>
      <c r="N20" s="70">
        <v>14.486800000000001</v>
      </c>
      <c r="O20" s="70">
        <v>14.709199999999999</v>
      </c>
      <c r="P20" s="70">
        <v>14.3605</v>
      </c>
      <c r="Q20" s="70">
        <v>3.5148000000000001</v>
      </c>
      <c r="R20" s="70">
        <v>20.091799999999999</v>
      </c>
      <c r="S20" s="70">
        <v>38.322200000000002</v>
      </c>
      <c r="T20" s="70">
        <v>34.160299999999999</v>
      </c>
      <c r="U20" s="70">
        <v>30.612200000000001</v>
      </c>
      <c r="V20" s="70">
        <v>28.543900000000001</v>
      </c>
      <c r="W20" s="70">
        <v>32.865000000000002</v>
      </c>
      <c r="X20" s="70">
        <v>27.6815</v>
      </c>
      <c r="Y20" s="70">
        <v>25.1662</v>
      </c>
      <c r="Z20" s="70">
        <v>25.041699999999999</v>
      </c>
    </row>
    <row r="21" spans="1:26" x14ac:dyDescent="0.25">
      <c r="A21" s="69"/>
      <c r="B21" s="61">
        <v>45610</v>
      </c>
      <c r="C21" s="70">
        <v>29.2514</v>
      </c>
      <c r="D21" s="70">
        <v>32.917499999999997</v>
      </c>
      <c r="E21" s="70">
        <v>30.8765</v>
      </c>
      <c r="F21" s="70">
        <v>37.555700000000002</v>
      </c>
      <c r="G21" s="70">
        <v>41.463799999999999</v>
      </c>
      <c r="H21" s="70">
        <v>57.238199999999999</v>
      </c>
      <c r="I21" s="70">
        <v>72.2316</v>
      </c>
      <c r="J21" s="70">
        <v>31.058399999999999</v>
      </c>
      <c r="K21" s="70">
        <v>0.77149999999999996</v>
      </c>
      <c r="L21" s="70">
        <v>1.4282999999999999</v>
      </c>
      <c r="M21" s="70">
        <v>8.5254999999999992</v>
      </c>
      <c r="N21" s="70">
        <v>8.9909999999999997</v>
      </c>
      <c r="O21" s="70">
        <v>10.133599999999999</v>
      </c>
      <c r="P21" s="70">
        <v>11.145099999999999</v>
      </c>
      <c r="Q21" s="70">
        <v>8.9057999999999993</v>
      </c>
      <c r="R21" s="70">
        <v>23.869499999999999</v>
      </c>
      <c r="S21" s="70">
        <v>35.789900000000003</v>
      </c>
      <c r="T21" s="70">
        <v>33.353400000000001</v>
      </c>
      <c r="U21" s="70">
        <v>31.868500000000001</v>
      </c>
      <c r="V21" s="70">
        <v>36.057699999999997</v>
      </c>
      <c r="W21" s="70">
        <v>35.274999999999999</v>
      </c>
      <c r="X21" s="70">
        <v>30.435400000000001</v>
      </c>
      <c r="Y21" s="70">
        <v>16.1753</v>
      </c>
      <c r="Z21" s="70">
        <v>13.1662</v>
      </c>
    </row>
    <row r="22" spans="1:26" x14ac:dyDescent="0.25">
      <c r="A22" s="69"/>
      <c r="B22" s="61">
        <v>45611</v>
      </c>
      <c r="C22" s="70">
        <v>14.041399999999999</v>
      </c>
      <c r="D22" s="70">
        <v>12.9175</v>
      </c>
      <c r="E22" s="70">
        <v>12.7677</v>
      </c>
      <c r="F22" s="70">
        <v>12.8172</v>
      </c>
      <c r="G22" s="70">
        <v>23.885000000000002</v>
      </c>
      <c r="H22" s="70">
        <v>56.595799999999997</v>
      </c>
      <c r="I22" s="70">
        <v>30.630400000000002</v>
      </c>
      <c r="J22" s="70">
        <v>17.0197</v>
      </c>
      <c r="K22" s="70">
        <v>1.2024999999999999</v>
      </c>
      <c r="L22" s="70">
        <v>2.2275999999999998</v>
      </c>
      <c r="M22" s="70">
        <v>3.3656999999999999</v>
      </c>
      <c r="N22" s="70">
        <v>3.7105000000000001</v>
      </c>
      <c r="O22" s="70">
        <v>1.7058</v>
      </c>
      <c r="P22" s="70">
        <v>-4.1265000000000001</v>
      </c>
      <c r="Q22" s="70">
        <v>4.3204000000000002</v>
      </c>
      <c r="R22" s="70">
        <v>12.415100000000001</v>
      </c>
      <c r="S22" s="70">
        <v>26.767600000000002</v>
      </c>
      <c r="T22" s="70">
        <v>31.031500000000001</v>
      </c>
      <c r="U22" s="70">
        <v>21.1143</v>
      </c>
      <c r="V22" s="70">
        <v>22.356999999999999</v>
      </c>
      <c r="W22" s="70">
        <v>24.6295</v>
      </c>
      <c r="X22" s="70">
        <v>22.634</v>
      </c>
      <c r="Y22" s="70">
        <v>26.726500000000001</v>
      </c>
      <c r="Z22" s="70">
        <v>27.1403</v>
      </c>
    </row>
    <row r="23" spans="1:26" x14ac:dyDescent="0.25">
      <c r="A23" s="69"/>
      <c r="B23" s="61">
        <v>45612</v>
      </c>
      <c r="C23" s="70">
        <v>27.167200000000001</v>
      </c>
      <c r="D23" s="70">
        <v>26.2912</v>
      </c>
      <c r="E23" s="70">
        <v>27.5366</v>
      </c>
      <c r="F23" s="70">
        <v>26.0168</v>
      </c>
      <c r="G23" s="70">
        <v>26.210599999999999</v>
      </c>
      <c r="H23" s="70">
        <v>30.108499999999999</v>
      </c>
      <c r="I23" s="70">
        <v>29.939800000000002</v>
      </c>
      <c r="J23" s="70">
        <v>0.79520000000000002</v>
      </c>
      <c r="K23" s="70">
        <v>-5.8320999999999996</v>
      </c>
      <c r="L23" s="70">
        <v>-7.0117000000000003</v>
      </c>
      <c r="M23" s="70">
        <v>-6.2335000000000003</v>
      </c>
      <c r="N23" s="70">
        <v>-15.9542</v>
      </c>
      <c r="O23" s="70">
        <v>-35.439</v>
      </c>
      <c r="P23" s="70">
        <v>-26.932600000000001</v>
      </c>
      <c r="Q23" s="70">
        <v>3.3576999999999999</v>
      </c>
      <c r="R23" s="70">
        <v>11.0053</v>
      </c>
      <c r="S23" s="70">
        <v>33.2517</v>
      </c>
      <c r="T23" s="70">
        <v>31.339700000000001</v>
      </c>
      <c r="U23" s="70">
        <v>28.580300000000001</v>
      </c>
      <c r="V23" s="70">
        <v>35.716000000000001</v>
      </c>
      <c r="W23" s="70">
        <v>36.005899999999997</v>
      </c>
      <c r="X23" s="70">
        <v>37.865400000000001</v>
      </c>
      <c r="Y23" s="70">
        <v>38.400300000000001</v>
      </c>
      <c r="Z23" s="70">
        <v>35.514400000000002</v>
      </c>
    </row>
    <row r="24" spans="1:26" x14ac:dyDescent="0.25">
      <c r="A24" s="69"/>
      <c r="B24" s="61">
        <v>45613</v>
      </c>
      <c r="C24" s="70">
        <v>33.272199999999998</v>
      </c>
      <c r="D24" s="70">
        <v>30.128299999999999</v>
      </c>
      <c r="E24" s="70">
        <v>24.750699999999998</v>
      </c>
      <c r="F24" s="70">
        <v>25.958300000000001</v>
      </c>
      <c r="G24" s="70">
        <v>29.5884</v>
      </c>
      <c r="H24" s="70">
        <v>39.362000000000002</v>
      </c>
      <c r="I24" s="70">
        <v>38.108600000000003</v>
      </c>
      <c r="J24" s="70">
        <v>20.117899999999999</v>
      </c>
      <c r="K24" s="70">
        <v>-10.3993</v>
      </c>
      <c r="L24" s="70">
        <v>-4.9710000000000001</v>
      </c>
      <c r="M24" s="70">
        <v>-1.069</v>
      </c>
      <c r="N24" s="70">
        <v>-0.80569999999999997</v>
      </c>
      <c r="O24" s="70">
        <v>-0.78690000000000004</v>
      </c>
      <c r="P24" s="70">
        <v>-4.8268000000000004</v>
      </c>
      <c r="Q24" s="70">
        <v>-2.5184000000000002</v>
      </c>
      <c r="R24" s="70">
        <v>21.6313</v>
      </c>
      <c r="S24" s="70">
        <v>33.339399999999998</v>
      </c>
      <c r="T24" s="70">
        <v>16.696400000000001</v>
      </c>
      <c r="U24" s="70">
        <v>27.2044</v>
      </c>
      <c r="V24" s="70">
        <v>31.012499999999999</v>
      </c>
      <c r="W24" s="70">
        <v>30.837399999999999</v>
      </c>
      <c r="X24" s="70">
        <v>24.967600000000001</v>
      </c>
      <c r="Y24" s="70">
        <v>21.4968</v>
      </c>
      <c r="Z24" s="70">
        <v>19.073</v>
      </c>
    </row>
    <row r="25" spans="1:26" x14ac:dyDescent="0.25">
      <c r="A25" s="69"/>
      <c r="B25" s="61">
        <v>45614</v>
      </c>
      <c r="C25" s="70">
        <v>19.286999999999999</v>
      </c>
      <c r="D25" s="70">
        <v>20.947600000000001</v>
      </c>
      <c r="E25" s="70">
        <v>20.8401</v>
      </c>
      <c r="F25" s="70">
        <v>22.017099999999999</v>
      </c>
      <c r="G25" s="70">
        <v>25.587900000000001</v>
      </c>
      <c r="H25" s="70">
        <v>30.408799999999999</v>
      </c>
      <c r="I25" s="70">
        <v>16.622800000000002</v>
      </c>
      <c r="J25" s="70">
        <v>-8.234</v>
      </c>
      <c r="K25" s="70">
        <v>-13.657299999999999</v>
      </c>
      <c r="L25" s="70">
        <v>-18.446200000000001</v>
      </c>
      <c r="M25" s="70">
        <v>-17.3231</v>
      </c>
      <c r="N25" s="70">
        <v>-21.466100000000001</v>
      </c>
      <c r="O25" s="70">
        <v>-33.9009</v>
      </c>
      <c r="P25" s="70">
        <v>-37.989699999999999</v>
      </c>
      <c r="Q25" s="70">
        <v>-36.783700000000003</v>
      </c>
      <c r="R25" s="70">
        <v>6.3967999999999998</v>
      </c>
      <c r="S25" s="70">
        <v>37.431199999999997</v>
      </c>
      <c r="T25" s="70">
        <v>34.9268</v>
      </c>
      <c r="U25" s="70">
        <v>36.548699999999997</v>
      </c>
      <c r="V25" s="70">
        <v>37.629600000000003</v>
      </c>
      <c r="W25" s="70">
        <v>25.0016</v>
      </c>
      <c r="X25" s="70">
        <v>10.367699999999999</v>
      </c>
      <c r="Y25" s="70">
        <v>10.3825</v>
      </c>
      <c r="Z25" s="70">
        <v>8.4286999999999992</v>
      </c>
    </row>
    <row r="26" spans="1:26" x14ac:dyDescent="0.25">
      <c r="A26" s="69"/>
      <c r="B26" s="61">
        <v>45615</v>
      </c>
      <c r="C26" s="70">
        <v>10.169499999999999</v>
      </c>
      <c r="D26" s="70">
        <v>5.3117000000000001</v>
      </c>
      <c r="E26" s="70">
        <v>5.2832999999999997</v>
      </c>
      <c r="F26" s="70">
        <v>14.376799999999999</v>
      </c>
      <c r="G26" s="70">
        <v>39.814100000000003</v>
      </c>
      <c r="H26" s="70">
        <v>40.1218</v>
      </c>
      <c r="I26" s="70">
        <v>29.343800000000002</v>
      </c>
      <c r="J26" s="70">
        <v>4.3174000000000001</v>
      </c>
      <c r="K26" s="70">
        <v>3.6659000000000002</v>
      </c>
      <c r="L26" s="70">
        <v>1.3483000000000001</v>
      </c>
      <c r="M26" s="70">
        <v>2.3195999999999999</v>
      </c>
      <c r="N26" s="70">
        <v>-13.337300000000001</v>
      </c>
      <c r="O26" s="70">
        <v>-27.0245</v>
      </c>
      <c r="P26" s="70">
        <v>-27.150300000000001</v>
      </c>
      <c r="Q26" s="70">
        <v>4.6249000000000002</v>
      </c>
      <c r="R26" s="70">
        <v>25.547899999999998</v>
      </c>
      <c r="S26" s="70">
        <v>37.176000000000002</v>
      </c>
      <c r="T26" s="70">
        <v>47.428800000000003</v>
      </c>
      <c r="U26" s="70">
        <v>35.4786</v>
      </c>
      <c r="V26" s="70">
        <v>40.240200000000002</v>
      </c>
      <c r="W26" s="70">
        <v>44.461199999999998</v>
      </c>
      <c r="X26" s="70">
        <v>35.660200000000003</v>
      </c>
      <c r="Y26" s="70">
        <v>7.6802000000000001</v>
      </c>
      <c r="Z26" s="70">
        <v>27.924700000000001</v>
      </c>
    </row>
    <row r="27" spans="1:26" x14ac:dyDescent="0.25">
      <c r="A27" s="69"/>
      <c r="B27" s="61">
        <v>45616</v>
      </c>
      <c r="C27" s="70">
        <v>31.3459</v>
      </c>
      <c r="D27" s="70">
        <v>29.9861</v>
      </c>
      <c r="E27" s="70">
        <v>25.280100000000001</v>
      </c>
      <c r="F27" s="70">
        <v>32.826700000000002</v>
      </c>
      <c r="G27" s="70">
        <v>37.924799999999998</v>
      </c>
      <c r="H27" s="70">
        <v>39.658000000000001</v>
      </c>
      <c r="I27" s="70">
        <v>52.203200000000002</v>
      </c>
      <c r="J27" s="70">
        <v>26.610399999999998</v>
      </c>
      <c r="K27" s="70">
        <v>11.1631</v>
      </c>
      <c r="L27" s="70">
        <v>10.7173</v>
      </c>
      <c r="M27" s="70">
        <v>14.0716</v>
      </c>
      <c r="N27" s="70">
        <v>11.787000000000001</v>
      </c>
      <c r="O27" s="70">
        <v>9.4608000000000008</v>
      </c>
      <c r="P27" s="70">
        <v>11.225899999999999</v>
      </c>
      <c r="Q27" s="70">
        <v>3.0966999999999998</v>
      </c>
      <c r="R27" s="70">
        <v>29.804200000000002</v>
      </c>
      <c r="S27" s="70">
        <v>42.214500000000001</v>
      </c>
      <c r="T27" s="70">
        <v>42.9435</v>
      </c>
      <c r="U27" s="70">
        <v>33.179000000000002</v>
      </c>
      <c r="V27" s="70">
        <v>35.4758</v>
      </c>
      <c r="W27" s="70">
        <v>39.369300000000003</v>
      </c>
      <c r="X27" s="70">
        <v>35.89</v>
      </c>
      <c r="Y27" s="70">
        <v>39.461300000000001</v>
      </c>
      <c r="Z27" s="70">
        <v>30.8353</v>
      </c>
    </row>
    <row r="28" spans="1:26" x14ac:dyDescent="0.25">
      <c r="A28" s="69"/>
      <c r="B28" s="61">
        <v>45617</v>
      </c>
      <c r="C28" s="70">
        <v>42.962200000000003</v>
      </c>
      <c r="D28" s="70">
        <v>42.426400000000001</v>
      </c>
      <c r="E28" s="70">
        <v>41.520099999999999</v>
      </c>
      <c r="F28" s="70">
        <v>41.220199999999998</v>
      </c>
      <c r="G28" s="70">
        <v>42.747100000000003</v>
      </c>
      <c r="H28" s="70">
        <v>52.5839</v>
      </c>
      <c r="I28" s="70">
        <v>69.416200000000003</v>
      </c>
      <c r="J28" s="70">
        <v>29.379100000000001</v>
      </c>
      <c r="K28" s="70">
        <v>17.310199999999998</v>
      </c>
      <c r="L28" s="70">
        <v>15.1113</v>
      </c>
      <c r="M28" s="70">
        <v>19.0441</v>
      </c>
      <c r="N28" s="70">
        <v>20.135000000000002</v>
      </c>
      <c r="O28" s="70">
        <v>21.898599999999998</v>
      </c>
      <c r="P28" s="70">
        <v>19.264099999999999</v>
      </c>
      <c r="Q28" s="70">
        <v>13.7768</v>
      </c>
      <c r="R28" s="70">
        <v>24.371200000000002</v>
      </c>
      <c r="S28" s="70">
        <v>46.874699999999997</v>
      </c>
      <c r="T28" s="70">
        <v>42.476199999999999</v>
      </c>
      <c r="U28" s="70">
        <v>37.934199999999997</v>
      </c>
      <c r="V28" s="70">
        <v>37.306199999999997</v>
      </c>
      <c r="W28" s="70">
        <v>40.54</v>
      </c>
      <c r="X28" s="70">
        <v>38.985399999999998</v>
      </c>
      <c r="Y28" s="70">
        <v>38.8172</v>
      </c>
      <c r="Z28" s="70">
        <v>40.855600000000003</v>
      </c>
    </row>
    <row r="29" spans="1:26" x14ac:dyDescent="0.25">
      <c r="A29" s="69"/>
      <c r="B29" s="61">
        <v>45618</v>
      </c>
      <c r="C29" s="70">
        <v>38.759</v>
      </c>
      <c r="D29" s="70">
        <v>37.519300000000001</v>
      </c>
      <c r="E29" s="70">
        <v>37.500300000000003</v>
      </c>
      <c r="F29" s="70">
        <v>39.9998</v>
      </c>
      <c r="G29" s="70">
        <v>39.285600000000002</v>
      </c>
      <c r="H29" s="70">
        <v>37.372799999999998</v>
      </c>
      <c r="I29" s="70">
        <v>42.023800000000001</v>
      </c>
      <c r="J29" s="70">
        <v>26.773599999999998</v>
      </c>
      <c r="K29" s="70">
        <v>20.539100000000001</v>
      </c>
      <c r="L29" s="70">
        <v>22.408899999999999</v>
      </c>
      <c r="M29" s="70">
        <v>23.6007</v>
      </c>
      <c r="N29" s="70">
        <v>22.357900000000001</v>
      </c>
      <c r="O29" s="70">
        <v>21.791699999999999</v>
      </c>
      <c r="P29" s="70">
        <v>13.698700000000001</v>
      </c>
      <c r="Q29" s="70">
        <v>0.97240000000000004</v>
      </c>
      <c r="R29" s="70">
        <v>35.670400000000001</v>
      </c>
      <c r="S29" s="70">
        <v>40.441299999999998</v>
      </c>
      <c r="T29" s="70">
        <v>43.133000000000003</v>
      </c>
      <c r="U29" s="70">
        <v>40.540900000000001</v>
      </c>
      <c r="V29" s="70">
        <v>38.567700000000002</v>
      </c>
      <c r="W29" s="70">
        <v>39.235300000000002</v>
      </c>
      <c r="X29" s="70">
        <v>37.152200000000001</v>
      </c>
      <c r="Y29" s="70">
        <v>35.417299999999997</v>
      </c>
      <c r="Z29" s="70">
        <v>36.885399999999997</v>
      </c>
    </row>
    <row r="30" spans="1:26" x14ac:dyDescent="0.25">
      <c r="A30" s="69"/>
      <c r="B30" s="61">
        <v>45619</v>
      </c>
      <c r="C30" s="70">
        <v>38.819699999999997</v>
      </c>
      <c r="D30" s="70">
        <v>40.3673</v>
      </c>
      <c r="E30" s="70">
        <v>41.321300000000001</v>
      </c>
      <c r="F30" s="70">
        <v>41.786999999999999</v>
      </c>
      <c r="G30" s="70">
        <v>43.158099999999997</v>
      </c>
      <c r="H30" s="70">
        <v>46.922600000000003</v>
      </c>
      <c r="I30" s="70">
        <v>38.609499999999997</v>
      </c>
      <c r="J30" s="70">
        <v>30.654</v>
      </c>
      <c r="K30" s="70">
        <v>18.191199999999998</v>
      </c>
      <c r="L30" s="70">
        <v>16.473500000000001</v>
      </c>
      <c r="M30" s="70">
        <v>12.553100000000001</v>
      </c>
      <c r="N30" s="70">
        <v>5.3234000000000004</v>
      </c>
      <c r="O30" s="70">
        <v>-14.5822</v>
      </c>
      <c r="P30" s="70">
        <v>-17.6873</v>
      </c>
      <c r="Q30" s="70">
        <v>-9.6732999999999993</v>
      </c>
      <c r="R30" s="70">
        <v>29.543299999999999</v>
      </c>
      <c r="S30" s="70">
        <v>26.066700000000001</v>
      </c>
      <c r="T30" s="70">
        <v>22.3339</v>
      </c>
      <c r="U30" s="70">
        <v>24.336600000000001</v>
      </c>
      <c r="V30" s="70">
        <v>33.645099999999999</v>
      </c>
      <c r="W30" s="70">
        <v>33.780900000000003</v>
      </c>
      <c r="X30" s="70">
        <v>35.0441</v>
      </c>
      <c r="Y30" s="70">
        <v>30.9177</v>
      </c>
      <c r="Z30" s="70">
        <v>33.336199999999998</v>
      </c>
    </row>
    <row r="31" spans="1:26" x14ac:dyDescent="0.25">
      <c r="A31" s="69"/>
      <c r="B31" s="61">
        <v>45620</v>
      </c>
      <c r="C31" s="70">
        <v>28.554099999999998</v>
      </c>
      <c r="D31" s="70">
        <v>27.772500000000001</v>
      </c>
      <c r="E31" s="70">
        <v>30.6782</v>
      </c>
      <c r="F31" s="70">
        <v>30.580100000000002</v>
      </c>
      <c r="G31" s="70">
        <v>34.073700000000002</v>
      </c>
      <c r="H31" s="70">
        <v>35.209899999999998</v>
      </c>
      <c r="I31" s="70">
        <v>20.068100000000001</v>
      </c>
      <c r="J31" s="70">
        <v>6.8071999999999999</v>
      </c>
      <c r="K31" s="70">
        <v>-2.0428999999999999</v>
      </c>
      <c r="L31" s="70">
        <v>2.9428000000000001</v>
      </c>
      <c r="M31" s="70">
        <v>-7.6853999999999996</v>
      </c>
      <c r="N31" s="70">
        <v>-9.7348999999999997</v>
      </c>
      <c r="O31" s="70">
        <v>0.81640000000000001</v>
      </c>
      <c r="P31" s="70">
        <v>0.1865</v>
      </c>
      <c r="Q31" s="70">
        <v>1.8427</v>
      </c>
      <c r="R31" s="70">
        <v>23.8033</v>
      </c>
      <c r="S31" s="70">
        <v>41.7669</v>
      </c>
      <c r="T31" s="70">
        <v>36.318399999999997</v>
      </c>
      <c r="U31" s="70">
        <v>33.274099999999997</v>
      </c>
      <c r="V31" s="70">
        <v>35.8536</v>
      </c>
      <c r="W31" s="70">
        <v>32.429499999999997</v>
      </c>
      <c r="X31" s="70">
        <v>34.190300000000001</v>
      </c>
      <c r="Y31" s="70">
        <v>31.521100000000001</v>
      </c>
      <c r="Z31" s="70">
        <v>30.223199999999999</v>
      </c>
    </row>
    <row r="32" spans="1:26" x14ac:dyDescent="0.25">
      <c r="A32" s="69"/>
      <c r="B32" s="61">
        <v>45621</v>
      </c>
      <c r="C32" s="70">
        <v>35.409399999999998</v>
      </c>
      <c r="D32" s="70">
        <v>36.900799999999997</v>
      </c>
      <c r="E32" s="70">
        <v>34.869900000000001</v>
      </c>
      <c r="F32" s="70">
        <v>36.688699999999997</v>
      </c>
      <c r="G32" s="70">
        <v>38.303199999999997</v>
      </c>
      <c r="H32" s="70">
        <v>40.060600000000001</v>
      </c>
      <c r="I32" s="70">
        <v>40.619599999999998</v>
      </c>
      <c r="J32" s="70">
        <v>30.871400000000001</v>
      </c>
      <c r="K32" s="70">
        <v>27.979099999999999</v>
      </c>
      <c r="L32" s="70">
        <v>32.7545</v>
      </c>
      <c r="M32" s="70">
        <v>33.148899999999998</v>
      </c>
      <c r="N32" s="70">
        <v>39.249400000000001</v>
      </c>
      <c r="O32" s="70">
        <v>43.919199999999996</v>
      </c>
      <c r="P32" s="70">
        <v>40.877499999999998</v>
      </c>
      <c r="Q32" s="70">
        <v>39.376199999999997</v>
      </c>
      <c r="R32" s="70">
        <v>42.187100000000001</v>
      </c>
      <c r="S32" s="70">
        <v>40.246099999999998</v>
      </c>
      <c r="T32" s="70">
        <v>40.545099999999998</v>
      </c>
      <c r="U32" s="70">
        <v>36.208199999999998</v>
      </c>
      <c r="V32" s="70">
        <v>38.403199999999998</v>
      </c>
      <c r="W32" s="70">
        <v>37.088999999999999</v>
      </c>
      <c r="X32" s="70">
        <v>39.679900000000004</v>
      </c>
      <c r="Y32" s="70">
        <v>39.371200000000002</v>
      </c>
      <c r="Z32" s="70"/>
    </row>
    <row r="34" spans="2:28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</row>
    <row r="35" spans="2:28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</row>
    <row r="36" spans="2:28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</row>
    <row r="37" spans="2:28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</row>
    <row r="38" spans="2:28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</row>
    <row r="39" spans="2:28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</row>
    <row r="40" spans="2:28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</row>
    <row r="41" spans="2:28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</row>
    <row r="42" spans="2:28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</row>
    <row r="43" spans="2:28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</row>
    <row r="44" spans="2:28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</row>
    <row r="45" spans="2:28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</row>
    <row r="46" spans="2:28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</row>
    <row r="47" spans="2:28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</row>
    <row r="48" spans="2:28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</row>
    <row r="49" spans="2:28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</row>
    <row r="50" spans="2:28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</row>
    <row r="51" spans="2:28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</row>
    <row r="52" spans="2:28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</row>
    <row r="53" spans="2:28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</row>
    <row r="54" spans="2:28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</row>
    <row r="55" spans="2:28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</row>
    <row r="56" spans="2:28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</row>
    <row r="57" spans="2:28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</row>
    <row r="58" spans="2:28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</row>
    <row r="59" spans="2:28" x14ac:dyDescent="0.2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</row>
    <row r="60" spans="2:28" x14ac:dyDescent="0.2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</row>
    <row r="61" spans="2:28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</row>
    <row r="62" spans="2:28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</row>
    <row r="63" spans="2:28" x14ac:dyDescent="0.2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</row>
    <row r="64" spans="2:28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6493-2BFB-4A9B-961C-E9952DEE2262}">
  <dimension ref="A1:U35"/>
  <sheetViews>
    <sheetView workbookViewId="0">
      <selection activeCell="G31" sqref="G31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'[25]PDF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'[25]PDF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'[25]PDF Printout'!A3</f>
        <v>TO BE BILLED IN THE MONTH OF NOVEMBER 2024 - (Average price from September 26 through October 25)*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8">
        <f>'[25]Average Pricing'!J2</f>
        <v>2.7903973888888926E-2</v>
      </c>
      <c r="H10" s="47"/>
      <c r="I10" s="8">
        <f>'[25]Average Pricing'!J3</f>
        <v>3.5467091666666666E-2</v>
      </c>
      <c r="J10" s="47"/>
      <c r="K10" s="8">
        <f>'[25]Average Pricing'!J4</f>
        <v>2.7775785451977425E-2</v>
      </c>
      <c r="L10" s="47"/>
      <c r="M10" s="8">
        <f>ROUND($E$10*G10,6)</f>
        <v>2.7904000000000002E-2</v>
      </c>
      <c r="N10" s="8"/>
      <c r="O10" s="8">
        <f>ROUND($E$10*I10,6)</f>
        <v>3.5466999999999999E-2</v>
      </c>
      <c r="P10" s="17"/>
      <c r="Q10" s="8">
        <f>ROUND($E$10*K10,6)</f>
        <v>2.7775999999999999E-2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f>'[25]Voltage Factors'!M38</f>
        <v>1.0053000000000001</v>
      </c>
      <c r="F12" s="7"/>
      <c r="G12" s="8">
        <f>$G$10</f>
        <v>2.7903973888888926E-2</v>
      </c>
      <c r="H12" s="48"/>
      <c r="I12" s="8">
        <f>$I$10</f>
        <v>3.5467091666666666E-2</v>
      </c>
      <c r="J12" s="48"/>
      <c r="K12" s="8">
        <f>$K$10</f>
        <v>2.7775785451977425E-2</v>
      </c>
      <c r="L12" s="48"/>
      <c r="M12" s="8">
        <f>ROUND($E$12*G12,6)</f>
        <v>2.8052000000000001E-2</v>
      </c>
      <c r="N12" s="8"/>
      <c r="O12" s="8">
        <f>ROUND($E$12*I12,6)</f>
        <v>3.5654999999999999E-2</v>
      </c>
      <c r="P12" s="17"/>
      <c r="Q12" s="8">
        <f>ROUND($E$12*K12,6)</f>
        <v>2.7923E-2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f>'[25]Voltage Factors'!M41</f>
        <v>0.97987999999999997</v>
      </c>
      <c r="F14" s="7"/>
      <c r="G14" s="8">
        <f>$G$10</f>
        <v>2.7903973888888926E-2</v>
      </c>
      <c r="H14" s="8"/>
      <c r="I14" s="8">
        <f>$I$10</f>
        <v>3.5467091666666666E-2</v>
      </c>
      <c r="J14" s="8"/>
      <c r="K14" s="8">
        <f>$K$10</f>
        <v>2.7775785451977425E-2</v>
      </c>
      <c r="L14" s="8"/>
      <c r="M14" s="8">
        <f>ROUND($E$14*G14,6)</f>
        <v>2.7342999999999999E-2</v>
      </c>
      <c r="N14" s="8"/>
      <c r="O14" s="8">
        <f>ROUND($E$14*I14,6)</f>
        <v>3.4752999999999999E-2</v>
      </c>
      <c r="P14" s="17"/>
      <c r="Q14" s="8">
        <f>ROUND($E$14*K14,6)</f>
        <v>2.7217000000000002E-2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f>'[25]Voltage Factors'!M44</f>
        <v>0.95930000000000004</v>
      </c>
      <c r="F16" s="7"/>
      <c r="G16" s="8">
        <f>$G$10</f>
        <v>2.7903973888888926E-2</v>
      </c>
      <c r="H16" s="8"/>
      <c r="I16" s="8">
        <f>$I$10</f>
        <v>3.5467091666666666E-2</v>
      </c>
      <c r="J16" s="8"/>
      <c r="K16" s="8">
        <f>$K$10</f>
        <v>2.7775785451977425E-2</v>
      </c>
      <c r="L16" s="8"/>
      <c r="M16" s="8">
        <f>ROUND($E$16*G16,6)</f>
        <v>2.6768E-2</v>
      </c>
      <c r="N16" s="8"/>
      <c r="O16" s="8">
        <f>ROUND($E$16*I16,6)</f>
        <v>3.4023999999999999E-2</v>
      </c>
      <c r="P16" s="17"/>
      <c r="Q16" s="8">
        <f>ROUND($E$16*K16,6)</f>
        <v>2.6644999999999999E-2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f>'[25]Voltage Factors'!M47</f>
        <v>0.95699999999999996</v>
      </c>
      <c r="F18" s="7"/>
      <c r="G18" s="8">
        <f>$G$10</f>
        <v>2.7903973888888926E-2</v>
      </c>
      <c r="H18" s="8"/>
      <c r="I18" s="8">
        <f>$I$10</f>
        <v>3.5467091666666666E-2</v>
      </c>
      <c r="J18" s="8"/>
      <c r="K18" s="8">
        <f>$K$10</f>
        <v>2.7775785451977425E-2</v>
      </c>
      <c r="L18" s="8"/>
      <c r="M18" s="8">
        <f>ROUND($E$18*G18,6)</f>
        <v>2.6703999999999999E-2</v>
      </c>
      <c r="N18" s="8"/>
      <c r="O18" s="8">
        <f>ROUND($E$18*I18,6)</f>
        <v>3.3942E-2</v>
      </c>
      <c r="P18" s="17"/>
      <c r="Q18" s="8">
        <f>ROUND($E$18*K18,6)</f>
        <v>2.6581E-2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3340-6511-4EEE-A9F2-D3C74CEDC9AA}">
  <dimension ref="A1:O721"/>
  <sheetViews>
    <sheetView workbookViewId="0">
      <selection activeCell="I16" sqref="I16"/>
    </sheetView>
  </sheetViews>
  <sheetFormatPr defaultRowHeight="15" x14ac:dyDescent="0.25"/>
  <cols>
    <col min="1" max="1" width="11.140625" style="64" bestFit="1" customWidth="1"/>
    <col min="2" max="2" width="7.42578125" style="64" bestFit="1" customWidth="1"/>
    <col min="3" max="3" width="12.5703125" style="64" bestFit="1" customWidth="1"/>
    <col min="4" max="4" width="5.7109375" style="64" bestFit="1" customWidth="1"/>
    <col min="5" max="5" width="9.42578125" style="54" bestFit="1" customWidth="1"/>
    <col min="6" max="6" width="13.28515625" style="54" bestFit="1" customWidth="1"/>
    <col min="7" max="7" width="5.85546875" customWidth="1"/>
    <col min="8" max="8" width="21.7109375" bestFit="1" customWidth="1"/>
    <col min="10" max="10" width="11" bestFit="1" customWidth="1"/>
    <col min="12" max="12" width="12.140625" customWidth="1"/>
  </cols>
  <sheetData>
    <row r="1" spans="1:15" x14ac:dyDescent="0.25">
      <c r="A1" t="s">
        <v>63</v>
      </c>
      <c r="B1" s="63" t="s">
        <v>54</v>
      </c>
      <c r="C1" s="64" t="s">
        <v>52</v>
      </c>
      <c r="D1" s="64" t="s">
        <v>53</v>
      </c>
      <c r="E1" s="42" t="s">
        <v>62</v>
      </c>
      <c r="F1" s="53" t="s">
        <v>59</v>
      </c>
      <c r="H1" s="33"/>
      <c r="I1" s="49" t="s">
        <v>56</v>
      </c>
      <c r="J1" s="49" t="s">
        <v>57</v>
      </c>
      <c r="K1" s="33"/>
      <c r="L1" s="58" t="s">
        <v>64</v>
      </c>
      <c r="M1" s="43"/>
      <c r="N1" s="59"/>
      <c r="O1" s="43"/>
    </row>
    <row r="2" spans="1:15" x14ac:dyDescent="0.25">
      <c r="A2" s="34">
        <v>45561</v>
      </c>
      <c r="B2" s="64">
        <v>9</v>
      </c>
      <c r="C2" s="64">
        <v>4</v>
      </c>
      <c r="D2" s="64">
        <v>1</v>
      </c>
      <c r="E2" s="42">
        <v>26.494299999999999</v>
      </c>
      <c r="F2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2" s="50" t="s">
        <v>55</v>
      </c>
      <c r="I2" s="44">
        <f>AVERAGE([25]!RTO__3[Pricing])</f>
        <v>27.903973888888927</v>
      </c>
      <c r="J2" s="35">
        <f>I2/1000</f>
        <v>2.7903973888888926E-2</v>
      </c>
      <c r="L2" s="50" t="str">
        <f>UPPER(TEXT(EDATE(A721,1),"MMMM"))</f>
        <v>NOVEMBER</v>
      </c>
    </row>
    <row r="3" spans="1:15" x14ac:dyDescent="0.25">
      <c r="A3" s="34">
        <v>45561</v>
      </c>
      <c r="B3" s="64">
        <v>9</v>
      </c>
      <c r="C3" s="64">
        <v>4</v>
      </c>
      <c r="D3" s="64">
        <v>2</v>
      </c>
      <c r="E3" s="42">
        <v>25.880500000000001</v>
      </c>
      <c r="F3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3" s="50" t="s">
        <v>61</v>
      </c>
      <c r="I3" s="45">
        <f>IFERROR(AVERAGEIF([25]!RTO__3[On / Off-Peak],"ON",[25]!RTO__3[Pricing]),0)</f>
        <v>35.467091666666668</v>
      </c>
      <c r="J3" s="35">
        <f>IFERROR(I3/1000,0)</f>
        <v>3.5467091666666666E-2</v>
      </c>
      <c r="L3" s="50" t="str">
        <f>TEXT(EDATE(A721,1),"YYYY")</f>
        <v>2024</v>
      </c>
    </row>
    <row r="4" spans="1:15" x14ac:dyDescent="0.25">
      <c r="A4" s="34">
        <v>45561</v>
      </c>
      <c r="B4" s="64">
        <v>9</v>
      </c>
      <c r="C4" s="64">
        <v>4</v>
      </c>
      <c r="D4" s="64">
        <v>3</v>
      </c>
      <c r="E4" s="42">
        <v>24.353000000000002</v>
      </c>
      <c r="F4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4" s="50" t="s">
        <v>58</v>
      </c>
      <c r="I4" s="45">
        <f>IFERROR(AVERAGEIF([25]!RTO__3[On / Off-Peak],"OFF",[25]!RTO__3[Pricing]),0)</f>
        <v>27.775785451977423</v>
      </c>
      <c r="J4" s="35">
        <f>IFERROR(I4/1000,0)</f>
        <v>2.7775785451977425E-2</v>
      </c>
      <c r="L4" s="33"/>
    </row>
    <row r="5" spans="1:15" x14ac:dyDescent="0.25">
      <c r="A5" s="34">
        <v>45561</v>
      </c>
      <c r="B5" s="64">
        <v>9</v>
      </c>
      <c r="C5" s="64">
        <v>4</v>
      </c>
      <c r="D5" s="64">
        <v>4</v>
      </c>
      <c r="E5" s="42">
        <v>24.943999999999999</v>
      </c>
      <c r="F5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5" s="64"/>
      <c r="L5" s="43" t="s">
        <v>66</v>
      </c>
      <c r="M5" s="60"/>
      <c r="N5" s="60"/>
      <c r="O5" s="60"/>
    </row>
    <row r="6" spans="1:15" x14ac:dyDescent="0.25">
      <c r="A6" s="34">
        <v>45561</v>
      </c>
      <c r="B6" s="64">
        <v>9</v>
      </c>
      <c r="C6" s="64">
        <v>4</v>
      </c>
      <c r="D6" s="64">
        <v>5</v>
      </c>
      <c r="E6" s="42">
        <v>25.820599999999999</v>
      </c>
      <c r="F6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6" s="64"/>
      <c r="L6" s="56" t="str">
        <f>TEXT(A2,"MMMM")</f>
        <v>September</v>
      </c>
      <c r="M6" s="56" t="str">
        <f>TEXT(A2,"dd")</f>
        <v>26</v>
      </c>
    </row>
    <row r="7" spans="1:15" x14ac:dyDescent="0.25">
      <c r="A7" s="34">
        <v>45561</v>
      </c>
      <c r="B7" s="64">
        <v>9</v>
      </c>
      <c r="C7" s="64">
        <v>4</v>
      </c>
      <c r="D7" s="64">
        <v>6</v>
      </c>
      <c r="E7" s="42">
        <v>27.043199999999999</v>
      </c>
      <c r="F7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7" s="64"/>
      <c r="I7" s="34"/>
      <c r="L7" s="56" t="str">
        <f>TEXT(A721,"MMMM")</f>
        <v>October</v>
      </c>
      <c r="M7" s="50" t="str">
        <f>TEXT(A721,"dd")</f>
        <v>25</v>
      </c>
    </row>
    <row r="8" spans="1:15" x14ac:dyDescent="0.25">
      <c r="A8" s="34">
        <v>45561</v>
      </c>
      <c r="B8" s="64">
        <v>9</v>
      </c>
      <c r="C8" s="64">
        <v>4</v>
      </c>
      <c r="D8" s="64">
        <v>7</v>
      </c>
      <c r="E8" s="42">
        <v>30.552499999999998</v>
      </c>
      <c r="F8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8" s="64"/>
      <c r="L8" s="34"/>
      <c r="M8" s="34"/>
    </row>
    <row r="9" spans="1:15" x14ac:dyDescent="0.25">
      <c r="A9" s="34">
        <v>45561</v>
      </c>
      <c r="B9" s="64">
        <v>9</v>
      </c>
      <c r="C9" s="64">
        <v>4</v>
      </c>
      <c r="D9" s="64">
        <v>8</v>
      </c>
      <c r="E9" s="42">
        <v>28.235499999999998</v>
      </c>
      <c r="F9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L9" t="s">
        <v>65</v>
      </c>
    </row>
    <row r="10" spans="1:15" x14ac:dyDescent="0.25">
      <c r="A10" s="34">
        <v>45561</v>
      </c>
      <c r="B10" s="64">
        <v>9</v>
      </c>
      <c r="C10" s="64">
        <v>4</v>
      </c>
      <c r="D10" s="64">
        <v>9</v>
      </c>
      <c r="E10" s="42">
        <v>18.944099999999999</v>
      </c>
      <c r="F10" s="64" t="str">
        <f>IF(AND(RTO__310[[#This Row],[Month]]&gt;5,RTO__310[[#This Row],[Month]]&lt;10,RTO__310[[#This Row],[Day of Week]]&lt;=5,RTO__310[[#This Row],[Hour]]&gt;=15,RTO__310[[#This Row],[Hour]]&lt;=18),"ON","OFF")</f>
        <v>OFF</v>
      </c>
      <c r="H10" s="64"/>
      <c r="L10" s="50">
        <f>ABS(_xlfn.DAYS(A721+1,A2))</f>
        <v>30</v>
      </c>
    </row>
    <row r="11" spans="1:15" x14ac:dyDescent="0.25">
      <c r="A11" s="34">
        <v>45561</v>
      </c>
      <c r="B11" s="64">
        <v>9</v>
      </c>
      <c r="C11" s="64">
        <v>4</v>
      </c>
      <c r="D11" s="64">
        <v>10</v>
      </c>
      <c r="E11" s="42">
        <v>21.043800000000001</v>
      </c>
      <c r="F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" spans="1:15" x14ac:dyDescent="0.25">
      <c r="A12" s="34">
        <v>45561</v>
      </c>
      <c r="B12" s="64">
        <v>9</v>
      </c>
      <c r="C12" s="64">
        <v>4</v>
      </c>
      <c r="D12" s="64">
        <v>11</v>
      </c>
      <c r="E12" s="42">
        <v>23.482600000000001</v>
      </c>
      <c r="F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" spans="1:15" x14ac:dyDescent="0.25">
      <c r="A13" s="34">
        <v>45561</v>
      </c>
      <c r="B13" s="64">
        <v>9</v>
      </c>
      <c r="C13" s="64">
        <v>4</v>
      </c>
      <c r="D13" s="64">
        <v>12</v>
      </c>
      <c r="E13" s="42">
        <v>22.500399999999999</v>
      </c>
      <c r="F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" spans="1:15" x14ac:dyDescent="0.25">
      <c r="A14" s="34">
        <v>45561</v>
      </c>
      <c r="B14" s="64">
        <v>9</v>
      </c>
      <c r="C14" s="64">
        <v>4</v>
      </c>
      <c r="D14" s="64">
        <v>13</v>
      </c>
      <c r="E14" s="42">
        <v>22.639399999999998</v>
      </c>
      <c r="F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" spans="1:15" x14ac:dyDescent="0.25">
      <c r="A15" s="34">
        <v>45561</v>
      </c>
      <c r="B15" s="64">
        <v>9</v>
      </c>
      <c r="C15" s="64">
        <v>4</v>
      </c>
      <c r="D15" s="64">
        <v>14</v>
      </c>
      <c r="E15" s="42">
        <v>23.71</v>
      </c>
      <c r="F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" spans="1:15" x14ac:dyDescent="0.25">
      <c r="A16" s="34">
        <v>45561</v>
      </c>
      <c r="B16" s="64">
        <v>9</v>
      </c>
      <c r="C16" s="64">
        <v>4</v>
      </c>
      <c r="D16" s="64">
        <v>15</v>
      </c>
      <c r="E16" s="42">
        <v>28.029</v>
      </c>
      <c r="F16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7" spans="1:6" x14ac:dyDescent="0.25">
      <c r="A17" s="34">
        <v>45561</v>
      </c>
      <c r="B17" s="64">
        <v>9</v>
      </c>
      <c r="C17" s="64">
        <v>4</v>
      </c>
      <c r="D17" s="64">
        <v>16</v>
      </c>
      <c r="E17" s="42">
        <v>34.777299999999997</v>
      </c>
      <c r="F17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8" spans="1:6" x14ac:dyDescent="0.25">
      <c r="A18" s="34">
        <v>45561</v>
      </c>
      <c r="B18" s="64">
        <v>9</v>
      </c>
      <c r="C18" s="64">
        <v>4</v>
      </c>
      <c r="D18" s="64">
        <v>17</v>
      </c>
      <c r="E18" s="42">
        <v>29.553999999999998</v>
      </c>
      <c r="F18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9" spans="1:6" x14ac:dyDescent="0.25">
      <c r="A19" s="34">
        <v>45561</v>
      </c>
      <c r="B19" s="64">
        <v>9</v>
      </c>
      <c r="C19" s="64">
        <v>4</v>
      </c>
      <c r="D19" s="64">
        <v>18</v>
      </c>
      <c r="E19" s="42">
        <v>70.729900000000001</v>
      </c>
      <c r="F19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20" spans="1:6" x14ac:dyDescent="0.25">
      <c r="A20" s="34">
        <v>45561</v>
      </c>
      <c r="B20" s="64">
        <v>9</v>
      </c>
      <c r="C20" s="64">
        <v>4</v>
      </c>
      <c r="D20" s="64">
        <v>19</v>
      </c>
      <c r="E20" s="42">
        <v>44.036200000000001</v>
      </c>
      <c r="F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" spans="1:6" x14ac:dyDescent="0.25">
      <c r="A21" s="34">
        <v>45561</v>
      </c>
      <c r="B21" s="64">
        <v>9</v>
      </c>
      <c r="C21" s="64">
        <v>4</v>
      </c>
      <c r="D21" s="64">
        <v>20</v>
      </c>
      <c r="E21" s="42">
        <v>36.410899999999998</v>
      </c>
      <c r="F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" spans="1:6" x14ac:dyDescent="0.25">
      <c r="A22" s="34">
        <v>45561</v>
      </c>
      <c r="B22" s="64">
        <v>9</v>
      </c>
      <c r="C22" s="64">
        <v>4</v>
      </c>
      <c r="D22" s="64">
        <v>21</v>
      </c>
      <c r="E22" s="42">
        <v>32.017000000000003</v>
      </c>
      <c r="F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" spans="1:6" x14ac:dyDescent="0.25">
      <c r="A23" s="34">
        <v>45561</v>
      </c>
      <c r="B23" s="64">
        <v>9</v>
      </c>
      <c r="C23" s="64">
        <v>4</v>
      </c>
      <c r="D23" s="64">
        <v>22</v>
      </c>
      <c r="E23" s="42">
        <v>29.1264</v>
      </c>
      <c r="F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" spans="1:6" x14ac:dyDescent="0.25">
      <c r="A24" s="34">
        <v>45561</v>
      </c>
      <c r="B24" s="64">
        <v>9</v>
      </c>
      <c r="C24" s="64">
        <v>4</v>
      </c>
      <c r="D24" s="64">
        <v>23</v>
      </c>
      <c r="E24" s="42">
        <v>28.740600000000001</v>
      </c>
      <c r="F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" spans="1:6" x14ac:dyDescent="0.25">
      <c r="A25" s="34">
        <v>45561</v>
      </c>
      <c r="B25" s="64">
        <v>9</v>
      </c>
      <c r="C25" s="64">
        <v>4</v>
      </c>
      <c r="D25" s="64">
        <v>24</v>
      </c>
      <c r="E25" s="42">
        <v>28.028400000000001</v>
      </c>
      <c r="F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" spans="1:6" x14ac:dyDescent="0.25">
      <c r="A26" s="34">
        <v>45562</v>
      </c>
      <c r="B26" s="64">
        <v>9</v>
      </c>
      <c r="C26" s="64">
        <v>5</v>
      </c>
      <c r="D26" s="64">
        <v>1</v>
      </c>
      <c r="E26" s="42">
        <v>30.578499999999998</v>
      </c>
      <c r="F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" spans="1:6" x14ac:dyDescent="0.25">
      <c r="A27" s="34">
        <v>45562</v>
      </c>
      <c r="B27" s="64">
        <v>9</v>
      </c>
      <c r="C27" s="64">
        <v>5</v>
      </c>
      <c r="D27" s="64">
        <v>2</v>
      </c>
      <c r="E27" s="42">
        <v>29.253</v>
      </c>
      <c r="F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" spans="1:6" x14ac:dyDescent="0.25">
      <c r="A28" s="34">
        <v>45562</v>
      </c>
      <c r="B28" s="64">
        <v>9</v>
      </c>
      <c r="C28" s="64">
        <v>5</v>
      </c>
      <c r="D28" s="64">
        <v>3</v>
      </c>
      <c r="E28" s="42">
        <v>26.8566</v>
      </c>
      <c r="F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" spans="1:6" x14ac:dyDescent="0.25">
      <c r="A29" s="34">
        <v>45562</v>
      </c>
      <c r="B29" s="64">
        <v>9</v>
      </c>
      <c r="C29" s="64">
        <v>5</v>
      </c>
      <c r="D29" s="64">
        <v>4</v>
      </c>
      <c r="E29" s="42">
        <v>28.495899999999999</v>
      </c>
      <c r="F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" spans="1:6" x14ac:dyDescent="0.25">
      <c r="A30" s="34">
        <v>45562</v>
      </c>
      <c r="B30" s="64">
        <v>9</v>
      </c>
      <c r="C30" s="64">
        <v>5</v>
      </c>
      <c r="D30" s="64">
        <v>5</v>
      </c>
      <c r="E30" s="42">
        <v>28.139299999999999</v>
      </c>
      <c r="F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" spans="1:6" x14ac:dyDescent="0.25">
      <c r="A31" s="34">
        <v>45562</v>
      </c>
      <c r="B31" s="64">
        <v>9</v>
      </c>
      <c r="C31" s="64">
        <v>5</v>
      </c>
      <c r="D31" s="64">
        <v>6</v>
      </c>
      <c r="E31" s="42">
        <v>30.994599999999998</v>
      </c>
      <c r="F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" spans="1:6" x14ac:dyDescent="0.25">
      <c r="A32" s="34">
        <v>45562</v>
      </c>
      <c r="B32" s="64">
        <v>9</v>
      </c>
      <c r="C32" s="64">
        <v>5</v>
      </c>
      <c r="D32" s="64">
        <v>7</v>
      </c>
      <c r="E32" s="42">
        <v>32.667099999999998</v>
      </c>
      <c r="F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" spans="1:6" x14ac:dyDescent="0.25">
      <c r="A33" s="34">
        <v>45562</v>
      </c>
      <c r="B33" s="64">
        <v>9</v>
      </c>
      <c r="C33" s="64">
        <v>5</v>
      </c>
      <c r="D33" s="64">
        <v>8</v>
      </c>
      <c r="E33" s="42">
        <v>24.617799999999999</v>
      </c>
      <c r="F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" spans="1:6" x14ac:dyDescent="0.25">
      <c r="A34" s="34">
        <v>45562</v>
      </c>
      <c r="B34" s="64">
        <v>9</v>
      </c>
      <c r="C34" s="64">
        <v>5</v>
      </c>
      <c r="D34" s="64">
        <v>9</v>
      </c>
      <c r="E34" s="42">
        <v>23.581299999999999</v>
      </c>
      <c r="F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" spans="1:6" x14ac:dyDescent="0.25">
      <c r="A35" s="34">
        <v>45562</v>
      </c>
      <c r="B35" s="64">
        <v>9</v>
      </c>
      <c r="C35" s="64">
        <v>5</v>
      </c>
      <c r="D35" s="64">
        <v>10</v>
      </c>
      <c r="E35" s="42">
        <v>25.036999999999999</v>
      </c>
      <c r="F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" spans="1:6" x14ac:dyDescent="0.25">
      <c r="A36" s="34">
        <v>45562</v>
      </c>
      <c r="B36" s="64">
        <v>9</v>
      </c>
      <c r="C36" s="64">
        <v>5</v>
      </c>
      <c r="D36" s="64">
        <v>11</v>
      </c>
      <c r="E36" s="42">
        <v>24.5031</v>
      </c>
      <c r="F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" spans="1:6" x14ac:dyDescent="0.25">
      <c r="A37" s="34">
        <v>45562</v>
      </c>
      <c r="B37" s="64">
        <v>9</v>
      </c>
      <c r="C37" s="64">
        <v>5</v>
      </c>
      <c r="D37" s="64">
        <v>12</v>
      </c>
      <c r="E37" s="42">
        <v>27.570399999999999</v>
      </c>
      <c r="F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" spans="1:6" x14ac:dyDescent="0.25">
      <c r="A38" s="34">
        <v>45562</v>
      </c>
      <c r="B38" s="64">
        <v>9</v>
      </c>
      <c r="C38" s="64">
        <v>5</v>
      </c>
      <c r="D38" s="64">
        <v>13</v>
      </c>
      <c r="E38" s="42">
        <v>31.401800000000001</v>
      </c>
      <c r="F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" spans="1:6" x14ac:dyDescent="0.25">
      <c r="A39" s="34">
        <v>45562</v>
      </c>
      <c r="B39" s="64">
        <v>9</v>
      </c>
      <c r="C39" s="64">
        <v>5</v>
      </c>
      <c r="D39" s="64">
        <v>14</v>
      </c>
      <c r="E39" s="42">
        <v>31.2075</v>
      </c>
      <c r="F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" spans="1:6" x14ac:dyDescent="0.25">
      <c r="A40" s="34">
        <v>45562</v>
      </c>
      <c r="B40" s="64">
        <v>9</v>
      </c>
      <c r="C40" s="64">
        <v>5</v>
      </c>
      <c r="D40" s="64">
        <v>15</v>
      </c>
      <c r="E40" s="42">
        <v>38.315399999999997</v>
      </c>
      <c r="F40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1" spans="1:6" x14ac:dyDescent="0.25">
      <c r="A41" s="34">
        <v>45562</v>
      </c>
      <c r="B41" s="64">
        <v>9</v>
      </c>
      <c r="C41" s="64">
        <v>5</v>
      </c>
      <c r="D41" s="64">
        <v>16</v>
      </c>
      <c r="E41" s="42">
        <v>37.794800000000002</v>
      </c>
      <c r="F41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2" spans="1:6" x14ac:dyDescent="0.25">
      <c r="A42" s="34">
        <v>45562</v>
      </c>
      <c r="B42" s="64">
        <v>9</v>
      </c>
      <c r="C42" s="64">
        <v>5</v>
      </c>
      <c r="D42" s="64">
        <v>17</v>
      </c>
      <c r="E42" s="42">
        <v>42.714199999999998</v>
      </c>
      <c r="F42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3" spans="1:6" x14ac:dyDescent="0.25">
      <c r="A43" s="34">
        <v>45562</v>
      </c>
      <c r="B43" s="64">
        <v>9</v>
      </c>
      <c r="C43" s="64">
        <v>5</v>
      </c>
      <c r="D43" s="64">
        <v>18</v>
      </c>
      <c r="E43" s="42">
        <v>61.316400000000002</v>
      </c>
      <c r="F43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44" spans="1:6" x14ac:dyDescent="0.25">
      <c r="A44" s="34">
        <v>45562</v>
      </c>
      <c r="B44" s="64">
        <v>9</v>
      </c>
      <c r="C44" s="64">
        <v>5</v>
      </c>
      <c r="D44" s="64">
        <v>19</v>
      </c>
      <c r="E44" s="42">
        <v>40.093299999999999</v>
      </c>
      <c r="F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" spans="1:6" x14ac:dyDescent="0.25">
      <c r="A45" s="34">
        <v>45562</v>
      </c>
      <c r="B45" s="64">
        <v>9</v>
      </c>
      <c r="C45" s="64">
        <v>5</v>
      </c>
      <c r="D45" s="64">
        <v>20</v>
      </c>
      <c r="E45" s="42">
        <v>35.7273</v>
      </c>
      <c r="F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" spans="1:6" x14ac:dyDescent="0.25">
      <c r="A46" s="34">
        <v>45562</v>
      </c>
      <c r="B46" s="64">
        <v>9</v>
      </c>
      <c r="C46" s="64">
        <v>5</v>
      </c>
      <c r="D46" s="64">
        <v>21</v>
      </c>
      <c r="E46" s="42">
        <v>32.484000000000002</v>
      </c>
      <c r="F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" spans="1:6" x14ac:dyDescent="0.25">
      <c r="A47" s="34">
        <v>45562</v>
      </c>
      <c r="B47" s="64">
        <v>9</v>
      </c>
      <c r="C47" s="64">
        <v>5</v>
      </c>
      <c r="D47" s="64">
        <v>22</v>
      </c>
      <c r="E47" s="42">
        <v>31.9953</v>
      </c>
      <c r="F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" spans="1:6" x14ac:dyDescent="0.25">
      <c r="A48" s="34">
        <v>45562</v>
      </c>
      <c r="B48" s="64">
        <v>9</v>
      </c>
      <c r="C48" s="64">
        <v>5</v>
      </c>
      <c r="D48" s="64">
        <v>23</v>
      </c>
      <c r="E48" s="42">
        <v>37.087299999999999</v>
      </c>
      <c r="F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" spans="1:6" x14ac:dyDescent="0.25">
      <c r="A49" s="34">
        <v>45562</v>
      </c>
      <c r="B49" s="64">
        <v>9</v>
      </c>
      <c r="C49" s="64">
        <v>5</v>
      </c>
      <c r="D49" s="64">
        <v>24</v>
      </c>
      <c r="E49" s="42">
        <v>33.870399999999997</v>
      </c>
      <c r="F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" spans="1:6" x14ac:dyDescent="0.25">
      <c r="A50" s="34">
        <v>45563</v>
      </c>
      <c r="B50" s="64">
        <v>9</v>
      </c>
      <c r="C50" s="64">
        <v>6</v>
      </c>
      <c r="D50" s="64">
        <v>1</v>
      </c>
      <c r="E50" s="42">
        <v>31.8003</v>
      </c>
      <c r="F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" spans="1:6" x14ac:dyDescent="0.25">
      <c r="A51" s="34">
        <v>45563</v>
      </c>
      <c r="B51" s="64">
        <v>9</v>
      </c>
      <c r="C51" s="64">
        <v>6</v>
      </c>
      <c r="D51" s="64">
        <v>2</v>
      </c>
      <c r="E51" s="42">
        <v>34.150700000000001</v>
      </c>
      <c r="F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" spans="1:6" x14ac:dyDescent="0.25">
      <c r="A52" s="34">
        <v>45563</v>
      </c>
      <c r="B52" s="64">
        <v>9</v>
      </c>
      <c r="C52" s="64">
        <v>6</v>
      </c>
      <c r="D52" s="64">
        <v>3</v>
      </c>
      <c r="E52" s="42">
        <v>31.051400000000001</v>
      </c>
      <c r="F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" spans="1:6" x14ac:dyDescent="0.25">
      <c r="A53" s="34">
        <v>45563</v>
      </c>
      <c r="B53" s="64">
        <v>9</v>
      </c>
      <c r="C53" s="64">
        <v>6</v>
      </c>
      <c r="D53" s="64">
        <v>4</v>
      </c>
      <c r="E53" s="42">
        <v>28.993500000000001</v>
      </c>
      <c r="F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" spans="1:6" x14ac:dyDescent="0.25">
      <c r="A54" s="34">
        <v>45563</v>
      </c>
      <c r="B54" s="64">
        <v>9</v>
      </c>
      <c r="C54" s="64">
        <v>6</v>
      </c>
      <c r="D54" s="64">
        <v>5</v>
      </c>
      <c r="E54" s="42">
        <v>29.782399999999999</v>
      </c>
      <c r="F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" spans="1:6" x14ac:dyDescent="0.25">
      <c r="A55" s="34">
        <v>45563</v>
      </c>
      <c r="B55" s="64">
        <v>9</v>
      </c>
      <c r="C55" s="64">
        <v>6</v>
      </c>
      <c r="D55" s="64">
        <v>6</v>
      </c>
      <c r="E55" s="42">
        <v>30.2639</v>
      </c>
      <c r="F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" spans="1:6" x14ac:dyDescent="0.25">
      <c r="A56" s="34">
        <v>45563</v>
      </c>
      <c r="B56" s="64">
        <v>9</v>
      </c>
      <c r="C56" s="64">
        <v>6</v>
      </c>
      <c r="D56" s="64">
        <v>7</v>
      </c>
      <c r="E56" s="42">
        <v>26.3247</v>
      </c>
      <c r="F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" spans="1:6" x14ac:dyDescent="0.25">
      <c r="A57" s="34">
        <v>45563</v>
      </c>
      <c r="B57" s="64">
        <v>9</v>
      </c>
      <c r="C57" s="64">
        <v>6</v>
      </c>
      <c r="D57" s="64">
        <v>8</v>
      </c>
      <c r="E57" s="42">
        <v>22.321000000000002</v>
      </c>
      <c r="F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" spans="1:6" x14ac:dyDescent="0.25">
      <c r="A58" s="34">
        <v>45563</v>
      </c>
      <c r="B58" s="64">
        <v>9</v>
      </c>
      <c r="C58" s="64">
        <v>6</v>
      </c>
      <c r="D58" s="64">
        <v>9</v>
      </c>
      <c r="E58" s="42">
        <v>22.037400000000002</v>
      </c>
      <c r="F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" spans="1:6" x14ac:dyDescent="0.25">
      <c r="A59" s="34">
        <v>45563</v>
      </c>
      <c r="B59" s="64">
        <v>9</v>
      </c>
      <c r="C59" s="64">
        <v>6</v>
      </c>
      <c r="D59" s="64">
        <v>10</v>
      </c>
      <c r="E59" s="42">
        <v>21.1038</v>
      </c>
      <c r="F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" spans="1:6" x14ac:dyDescent="0.25">
      <c r="A60" s="34">
        <v>45563</v>
      </c>
      <c r="B60" s="64">
        <v>9</v>
      </c>
      <c r="C60" s="64">
        <v>6</v>
      </c>
      <c r="D60" s="64">
        <v>11</v>
      </c>
      <c r="E60" s="42">
        <v>20.383500000000002</v>
      </c>
      <c r="F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" spans="1:6" x14ac:dyDescent="0.25">
      <c r="A61" s="34">
        <v>45563</v>
      </c>
      <c r="B61" s="64">
        <v>9</v>
      </c>
      <c r="C61" s="64">
        <v>6</v>
      </c>
      <c r="D61" s="64">
        <v>12</v>
      </c>
      <c r="E61" s="42">
        <v>19.910399999999999</v>
      </c>
      <c r="F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" spans="1:6" x14ac:dyDescent="0.25">
      <c r="A62" s="34">
        <v>45563</v>
      </c>
      <c r="B62" s="64">
        <v>9</v>
      </c>
      <c r="C62" s="64">
        <v>6</v>
      </c>
      <c r="D62" s="64">
        <v>13</v>
      </c>
      <c r="E62" s="42">
        <v>21.543299999999999</v>
      </c>
      <c r="F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" spans="1:6" x14ac:dyDescent="0.25">
      <c r="A63" s="34">
        <v>45563</v>
      </c>
      <c r="B63" s="64">
        <v>9</v>
      </c>
      <c r="C63" s="64">
        <v>6</v>
      </c>
      <c r="D63" s="64">
        <v>14</v>
      </c>
      <c r="E63" s="42">
        <v>22.188800000000001</v>
      </c>
      <c r="F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" spans="1:6" x14ac:dyDescent="0.25">
      <c r="A64" s="34">
        <v>45563</v>
      </c>
      <c r="B64" s="64">
        <v>9</v>
      </c>
      <c r="C64" s="64">
        <v>6</v>
      </c>
      <c r="D64" s="64">
        <v>15</v>
      </c>
      <c r="E64" s="42">
        <v>21.710100000000001</v>
      </c>
      <c r="F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" spans="1:6" x14ac:dyDescent="0.25">
      <c r="A65" s="34">
        <v>45563</v>
      </c>
      <c r="B65" s="64">
        <v>9</v>
      </c>
      <c r="C65" s="64">
        <v>6</v>
      </c>
      <c r="D65" s="64">
        <v>16</v>
      </c>
      <c r="E65" s="42">
        <v>27.6372</v>
      </c>
      <c r="F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" spans="1:6" x14ac:dyDescent="0.25">
      <c r="A66" s="34">
        <v>45563</v>
      </c>
      <c r="B66" s="64">
        <v>9</v>
      </c>
      <c r="C66" s="64">
        <v>6</v>
      </c>
      <c r="D66" s="64">
        <v>17</v>
      </c>
      <c r="E66" s="42">
        <v>41.980200000000004</v>
      </c>
      <c r="F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" spans="1:6" x14ac:dyDescent="0.25">
      <c r="A67" s="34">
        <v>45563</v>
      </c>
      <c r="B67" s="64">
        <v>9</v>
      </c>
      <c r="C67" s="64">
        <v>6</v>
      </c>
      <c r="D67" s="64">
        <v>18</v>
      </c>
      <c r="E67" s="42">
        <v>61.782600000000002</v>
      </c>
      <c r="F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" spans="1:6" x14ac:dyDescent="0.25">
      <c r="A68" s="34">
        <v>45563</v>
      </c>
      <c r="B68" s="64">
        <v>9</v>
      </c>
      <c r="C68" s="64">
        <v>6</v>
      </c>
      <c r="D68" s="64">
        <v>19</v>
      </c>
      <c r="E68" s="42">
        <v>45.872700000000002</v>
      </c>
      <c r="F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" spans="1:6" x14ac:dyDescent="0.25">
      <c r="A69" s="34">
        <v>45563</v>
      </c>
      <c r="B69" s="64">
        <v>9</v>
      </c>
      <c r="C69" s="64">
        <v>6</v>
      </c>
      <c r="D69" s="64">
        <v>20</v>
      </c>
      <c r="E69" s="42">
        <v>41.259799999999998</v>
      </c>
      <c r="F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" spans="1:6" x14ac:dyDescent="0.25">
      <c r="A70" s="34">
        <v>45563</v>
      </c>
      <c r="B70" s="64">
        <v>9</v>
      </c>
      <c r="C70" s="64">
        <v>6</v>
      </c>
      <c r="D70" s="64">
        <v>21</v>
      </c>
      <c r="E70" s="42">
        <v>33.446399999999997</v>
      </c>
      <c r="F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" spans="1:6" x14ac:dyDescent="0.25">
      <c r="A71" s="34">
        <v>45563</v>
      </c>
      <c r="B71" s="64">
        <v>9</v>
      </c>
      <c r="C71" s="64">
        <v>6</v>
      </c>
      <c r="D71" s="64">
        <v>22</v>
      </c>
      <c r="E71" s="42">
        <v>30.797599999999999</v>
      </c>
      <c r="F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2" spans="1:6" x14ac:dyDescent="0.25">
      <c r="A72" s="34">
        <v>45563</v>
      </c>
      <c r="B72" s="64">
        <v>9</v>
      </c>
      <c r="C72" s="64">
        <v>6</v>
      </c>
      <c r="D72" s="64">
        <v>23</v>
      </c>
      <c r="E72" s="42">
        <v>35.485900000000001</v>
      </c>
      <c r="F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3" spans="1:6" x14ac:dyDescent="0.25">
      <c r="A73" s="34">
        <v>45563</v>
      </c>
      <c r="B73" s="64">
        <v>9</v>
      </c>
      <c r="C73" s="64">
        <v>6</v>
      </c>
      <c r="D73" s="64">
        <v>24</v>
      </c>
      <c r="E73" s="42">
        <v>31.205500000000001</v>
      </c>
      <c r="F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4" spans="1:6" x14ac:dyDescent="0.25">
      <c r="A74" s="34">
        <v>45564</v>
      </c>
      <c r="B74" s="64">
        <v>9</v>
      </c>
      <c r="C74" s="64">
        <v>7</v>
      </c>
      <c r="D74" s="64">
        <v>1</v>
      </c>
      <c r="E74" s="42">
        <v>28.861000000000001</v>
      </c>
      <c r="F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5" spans="1:6" x14ac:dyDescent="0.25">
      <c r="A75" s="34">
        <v>45564</v>
      </c>
      <c r="B75" s="64">
        <v>9</v>
      </c>
      <c r="C75" s="64">
        <v>7</v>
      </c>
      <c r="D75" s="64">
        <v>2</v>
      </c>
      <c r="E75" s="42">
        <v>27.111499999999999</v>
      </c>
      <c r="F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6" spans="1:6" x14ac:dyDescent="0.25">
      <c r="A76" s="34">
        <v>45564</v>
      </c>
      <c r="B76" s="64">
        <v>9</v>
      </c>
      <c r="C76" s="64">
        <v>7</v>
      </c>
      <c r="D76" s="64">
        <v>3</v>
      </c>
      <c r="E76" s="42">
        <v>25.7545</v>
      </c>
      <c r="F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7" spans="1:6" x14ac:dyDescent="0.25">
      <c r="A77" s="34">
        <v>45564</v>
      </c>
      <c r="B77" s="64">
        <v>9</v>
      </c>
      <c r="C77" s="64">
        <v>7</v>
      </c>
      <c r="D77" s="64">
        <v>4</v>
      </c>
      <c r="E77" s="42">
        <v>14.2818</v>
      </c>
      <c r="F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8" spans="1:6" x14ac:dyDescent="0.25">
      <c r="A78" s="34">
        <v>45564</v>
      </c>
      <c r="B78" s="64">
        <v>9</v>
      </c>
      <c r="C78" s="64">
        <v>7</v>
      </c>
      <c r="D78" s="64">
        <v>5</v>
      </c>
      <c r="E78" s="42">
        <v>3.161</v>
      </c>
      <c r="F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9" spans="1:6" x14ac:dyDescent="0.25">
      <c r="A79" s="34">
        <v>45564</v>
      </c>
      <c r="B79" s="64">
        <v>9</v>
      </c>
      <c r="C79" s="64">
        <v>7</v>
      </c>
      <c r="D79" s="64">
        <v>6</v>
      </c>
      <c r="E79" s="42">
        <v>3.1131000000000002</v>
      </c>
      <c r="F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0" spans="1:6" x14ac:dyDescent="0.25">
      <c r="A80" s="34">
        <v>45564</v>
      </c>
      <c r="B80" s="64">
        <v>9</v>
      </c>
      <c r="C80" s="64">
        <v>7</v>
      </c>
      <c r="D80" s="64">
        <v>7</v>
      </c>
      <c r="E80" s="42">
        <v>3.1783000000000001</v>
      </c>
      <c r="F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1" spans="1:6" x14ac:dyDescent="0.25">
      <c r="A81" s="34">
        <v>45564</v>
      </c>
      <c r="B81" s="64">
        <v>9</v>
      </c>
      <c r="C81" s="64">
        <v>7</v>
      </c>
      <c r="D81" s="64">
        <v>8</v>
      </c>
      <c r="E81" s="42">
        <v>16.8399</v>
      </c>
      <c r="F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2" spans="1:6" x14ac:dyDescent="0.25">
      <c r="A82" s="34">
        <v>45564</v>
      </c>
      <c r="B82" s="64">
        <v>9</v>
      </c>
      <c r="C82" s="64">
        <v>7</v>
      </c>
      <c r="D82" s="64">
        <v>9</v>
      </c>
      <c r="E82" s="42">
        <v>15.720800000000001</v>
      </c>
      <c r="F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3" spans="1:6" x14ac:dyDescent="0.25">
      <c r="A83" s="34">
        <v>45564</v>
      </c>
      <c r="B83" s="64">
        <v>9</v>
      </c>
      <c r="C83" s="64">
        <v>7</v>
      </c>
      <c r="D83" s="64">
        <v>10</v>
      </c>
      <c r="E83" s="42">
        <v>4.3666</v>
      </c>
      <c r="F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4" spans="1:6" x14ac:dyDescent="0.25">
      <c r="A84" s="34">
        <v>45564</v>
      </c>
      <c r="B84" s="64">
        <v>9</v>
      </c>
      <c r="C84" s="64">
        <v>7</v>
      </c>
      <c r="D84" s="64">
        <v>11</v>
      </c>
      <c r="E84" s="42">
        <v>2.2292999999999998</v>
      </c>
      <c r="F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5" spans="1:6" x14ac:dyDescent="0.25">
      <c r="A85" s="34">
        <v>45564</v>
      </c>
      <c r="B85" s="64">
        <v>9</v>
      </c>
      <c r="C85" s="64">
        <v>7</v>
      </c>
      <c r="D85" s="64">
        <v>12</v>
      </c>
      <c r="E85" s="42">
        <v>-0.24279999999999999</v>
      </c>
      <c r="F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6" spans="1:6" x14ac:dyDescent="0.25">
      <c r="A86" s="34">
        <v>45564</v>
      </c>
      <c r="B86" s="64">
        <v>9</v>
      </c>
      <c r="C86" s="64">
        <v>7</v>
      </c>
      <c r="D86" s="64">
        <v>13</v>
      </c>
      <c r="E86" s="42">
        <v>11.3315</v>
      </c>
      <c r="F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7" spans="1:6" x14ac:dyDescent="0.25">
      <c r="A87" s="34">
        <v>45564</v>
      </c>
      <c r="B87" s="64">
        <v>9</v>
      </c>
      <c r="C87" s="64">
        <v>7</v>
      </c>
      <c r="D87" s="64">
        <v>14</v>
      </c>
      <c r="E87" s="42">
        <v>10.603300000000001</v>
      </c>
      <c r="F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8" spans="1:6" x14ac:dyDescent="0.25">
      <c r="A88" s="34">
        <v>45564</v>
      </c>
      <c r="B88" s="64">
        <v>9</v>
      </c>
      <c r="C88" s="64">
        <v>7</v>
      </c>
      <c r="D88" s="64">
        <v>15</v>
      </c>
      <c r="E88" s="42">
        <v>14.432700000000001</v>
      </c>
      <c r="F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89" spans="1:6" x14ac:dyDescent="0.25">
      <c r="A89" s="34">
        <v>45564</v>
      </c>
      <c r="B89" s="64">
        <v>9</v>
      </c>
      <c r="C89" s="64">
        <v>7</v>
      </c>
      <c r="D89" s="64">
        <v>16</v>
      </c>
      <c r="E89" s="42">
        <v>20.008900000000001</v>
      </c>
      <c r="F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0" spans="1:6" x14ac:dyDescent="0.25">
      <c r="A90" s="34">
        <v>45564</v>
      </c>
      <c r="B90" s="64">
        <v>9</v>
      </c>
      <c r="C90" s="64">
        <v>7</v>
      </c>
      <c r="D90" s="64">
        <v>17</v>
      </c>
      <c r="E90" s="42">
        <v>30.2058</v>
      </c>
      <c r="F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1" spans="1:6" x14ac:dyDescent="0.25">
      <c r="A91" s="34">
        <v>45564</v>
      </c>
      <c r="B91" s="64">
        <v>9</v>
      </c>
      <c r="C91" s="64">
        <v>7</v>
      </c>
      <c r="D91" s="64">
        <v>18</v>
      </c>
      <c r="E91" s="42">
        <v>52.548299999999998</v>
      </c>
      <c r="F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2" spans="1:6" x14ac:dyDescent="0.25">
      <c r="A92" s="34">
        <v>45564</v>
      </c>
      <c r="B92" s="64">
        <v>9</v>
      </c>
      <c r="C92" s="64">
        <v>7</v>
      </c>
      <c r="D92" s="64">
        <v>19</v>
      </c>
      <c r="E92" s="42">
        <v>39.779200000000003</v>
      </c>
      <c r="F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3" spans="1:6" x14ac:dyDescent="0.25">
      <c r="A93" s="34">
        <v>45564</v>
      </c>
      <c r="B93" s="64">
        <v>9</v>
      </c>
      <c r="C93" s="64">
        <v>7</v>
      </c>
      <c r="D93" s="64">
        <v>20</v>
      </c>
      <c r="E93" s="42">
        <v>12.2713</v>
      </c>
      <c r="F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4" spans="1:6" x14ac:dyDescent="0.25">
      <c r="A94" s="34">
        <v>45564</v>
      </c>
      <c r="B94" s="64">
        <v>9</v>
      </c>
      <c r="C94" s="64">
        <v>7</v>
      </c>
      <c r="D94" s="64">
        <v>21</v>
      </c>
      <c r="E94" s="42">
        <v>27.525700000000001</v>
      </c>
      <c r="F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5" spans="1:6" x14ac:dyDescent="0.25">
      <c r="A95" s="34">
        <v>45564</v>
      </c>
      <c r="B95" s="64">
        <v>9</v>
      </c>
      <c r="C95" s="64">
        <v>7</v>
      </c>
      <c r="D95" s="64">
        <v>22</v>
      </c>
      <c r="E95" s="42">
        <v>14.268000000000001</v>
      </c>
      <c r="F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6" spans="1:6" x14ac:dyDescent="0.25">
      <c r="A96" s="34">
        <v>45564</v>
      </c>
      <c r="B96" s="64">
        <v>9</v>
      </c>
      <c r="C96" s="64">
        <v>7</v>
      </c>
      <c r="D96" s="64">
        <v>23</v>
      </c>
      <c r="E96" s="42">
        <v>30.3993</v>
      </c>
      <c r="F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7" spans="1:6" x14ac:dyDescent="0.25">
      <c r="A97" s="34">
        <v>45564</v>
      </c>
      <c r="B97" s="64">
        <v>9</v>
      </c>
      <c r="C97" s="64">
        <v>7</v>
      </c>
      <c r="D97" s="64">
        <v>24</v>
      </c>
      <c r="E97" s="42">
        <v>24.946400000000001</v>
      </c>
      <c r="F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8" spans="1:6" x14ac:dyDescent="0.25">
      <c r="A98" s="34">
        <v>45565</v>
      </c>
      <c r="B98" s="64">
        <v>9</v>
      </c>
      <c r="C98" s="64">
        <v>1</v>
      </c>
      <c r="D98" s="64">
        <v>1</v>
      </c>
      <c r="E98" s="42">
        <v>25.902799999999999</v>
      </c>
      <c r="F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99" spans="1:6" x14ac:dyDescent="0.25">
      <c r="A99" s="34">
        <v>45565</v>
      </c>
      <c r="B99" s="64">
        <v>9</v>
      </c>
      <c r="C99" s="64">
        <v>1</v>
      </c>
      <c r="D99" s="64">
        <v>2</v>
      </c>
      <c r="E99" s="42">
        <v>22.854099999999999</v>
      </c>
      <c r="F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0" spans="1:6" x14ac:dyDescent="0.25">
      <c r="A100" s="34">
        <v>45565</v>
      </c>
      <c r="B100" s="64">
        <v>9</v>
      </c>
      <c r="C100" s="64">
        <v>1</v>
      </c>
      <c r="D100" s="64">
        <v>3</v>
      </c>
      <c r="E100" s="42">
        <v>20.635100000000001</v>
      </c>
      <c r="F1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1" spans="1:6" x14ac:dyDescent="0.25">
      <c r="A101" s="34">
        <v>45565</v>
      </c>
      <c r="B101" s="64">
        <v>9</v>
      </c>
      <c r="C101" s="64">
        <v>1</v>
      </c>
      <c r="D101" s="64">
        <v>4</v>
      </c>
      <c r="E101" s="42">
        <v>20.718299999999999</v>
      </c>
      <c r="F1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2" spans="1:6" x14ac:dyDescent="0.25">
      <c r="A102" s="34">
        <v>45565</v>
      </c>
      <c r="B102" s="64">
        <v>9</v>
      </c>
      <c r="C102" s="64">
        <v>1</v>
      </c>
      <c r="D102" s="64">
        <v>5</v>
      </c>
      <c r="E102" s="42">
        <v>22.016100000000002</v>
      </c>
      <c r="F1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3" spans="1:6" x14ac:dyDescent="0.25">
      <c r="A103" s="34">
        <v>45565</v>
      </c>
      <c r="B103" s="64">
        <v>9</v>
      </c>
      <c r="C103" s="64">
        <v>1</v>
      </c>
      <c r="D103" s="64">
        <v>6</v>
      </c>
      <c r="E103" s="42">
        <v>30.815000000000001</v>
      </c>
      <c r="F1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4" spans="1:6" x14ac:dyDescent="0.25">
      <c r="A104" s="34">
        <v>45565</v>
      </c>
      <c r="B104" s="64">
        <v>9</v>
      </c>
      <c r="C104" s="64">
        <v>1</v>
      </c>
      <c r="D104" s="64">
        <v>7</v>
      </c>
      <c r="E104" s="42">
        <v>13.693199999999999</v>
      </c>
      <c r="F1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5" spans="1:6" x14ac:dyDescent="0.25">
      <c r="A105" s="34">
        <v>45565</v>
      </c>
      <c r="B105" s="64">
        <v>9</v>
      </c>
      <c r="C105" s="64">
        <v>1</v>
      </c>
      <c r="D105" s="64">
        <v>8</v>
      </c>
      <c r="E105" s="42">
        <v>11.2399</v>
      </c>
      <c r="F1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6" spans="1:6" x14ac:dyDescent="0.25">
      <c r="A106" s="34">
        <v>45565</v>
      </c>
      <c r="B106" s="64">
        <v>9</v>
      </c>
      <c r="C106" s="64">
        <v>1</v>
      </c>
      <c r="D106" s="64">
        <v>9</v>
      </c>
      <c r="E106" s="42">
        <v>2.5988000000000002</v>
      </c>
      <c r="F1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7" spans="1:6" x14ac:dyDescent="0.25">
      <c r="A107" s="34">
        <v>45565</v>
      </c>
      <c r="B107" s="64">
        <v>9</v>
      </c>
      <c r="C107" s="64">
        <v>1</v>
      </c>
      <c r="D107" s="64">
        <v>10</v>
      </c>
      <c r="E107" s="42">
        <v>9.1069999999999993</v>
      </c>
      <c r="F1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8" spans="1:6" x14ac:dyDescent="0.25">
      <c r="A108" s="34">
        <v>45565</v>
      </c>
      <c r="B108" s="64">
        <v>9</v>
      </c>
      <c r="C108" s="64">
        <v>1</v>
      </c>
      <c r="D108" s="64">
        <v>11</v>
      </c>
      <c r="E108" s="42">
        <v>18.9954</v>
      </c>
      <c r="F1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09" spans="1:6" x14ac:dyDescent="0.25">
      <c r="A109" s="34">
        <v>45565</v>
      </c>
      <c r="B109" s="64">
        <v>9</v>
      </c>
      <c r="C109" s="64">
        <v>1</v>
      </c>
      <c r="D109" s="64">
        <v>12</v>
      </c>
      <c r="E109" s="42">
        <v>29.179200000000002</v>
      </c>
      <c r="F1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0" spans="1:6" x14ac:dyDescent="0.25">
      <c r="A110" s="34">
        <v>45565</v>
      </c>
      <c r="B110" s="64">
        <v>9</v>
      </c>
      <c r="C110" s="64">
        <v>1</v>
      </c>
      <c r="D110" s="64">
        <v>13</v>
      </c>
      <c r="E110" s="42">
        <v>18.759799999999998</v>
      </c>
      <c r="F1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1" spans="1:6" x14ac:dyDescent="0.25">
      <c r="A111" s="34">
        <v>45565</v>
      </c>
      <c r="B111" s="64">
        <v>9</v>
      </c>
      <c r="C111" s="64">
        <v>1</v>
      </c>
      <c r="D111" s="64">
        <v>14</v>
      </c>
      <c r="E111" s="42">
        <v>22.460999999999999</v>
      </c>
      <c r="F1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2" spans="1:6" x14ac:dyDescent="0.25">
      <c r="A112" s="34">
        <v>45565</v>
      </c>
      <c r="B112" s="64">
        <v>9</v>
      </c>
      <c r="C112" s="64">
        <v>1</v>
      </c>
      <c r="D112" s="64">
        <v>15</v>
      </c>
      <c r="E112" s="42">
        <v>23.522200000000002</v>
      </c>
      <c r="F112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3" spans="1:6" x14ac:dyDescent="0.25">
      <c r="A113" s="34">
        <v>45565</v>
      </c>
      <c r="B113" s="64">
        <v>9</v>
      </c>
      <c r="C113" s="64">
        <v>1</v>
      </c>
      <c r="D113" s="64">
        <v>16</v>
      </c>
      <c r="E113" s="42">
        <v>26.477799999999998</v>
      </c>
      <c r="F113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4" spans="1:6" x14ac:dyDescent="0.25">
      <c r="A114" s="34">
        <v>45565</v>
      </c>
      <c r="B114" s="64">
        <v>9</v>
      </c>
      <c r="C114" s="64">
        <v>1</v>
      </c>
      <c r="D114" s="64">
        <v>17</v>
      </c>
      <c r="E114" s="42">
        <v>17.5379</v>
      </c>
      <c r="F114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5" spans="1:6" x14ac:dyDescent="0.25">
      <c r="A115" s="34">
        <v>45565</v>
      </c>
      <c r="B115" s="64">
        <v>9</v>
      </c>
      <c r="C115" s="64">
        <v>1</v>
      </c>
      <c r="D115" s="64">
        <v>18</v>
      </c>
      <c r="E115" s="42">
        <v>14.8362</v>
      </c>
      <c r="F115" s="64" t="str">
        <f>IF(AND(RTO__310[[#This Row],[Month]]&gt;5,RTO__310[[#This Row],[Month]]&lt;10,RTO__310[[#This Row],[Day of Week]]&lt;=5,RTO__310[[#This Row],[Hour]]&gt;=15,RTO__310[[#This Row],[Hour]]&lt;=18),"ON","OFF")</f>
        <v>ON</v>
      </c>
    </row>
    <row r="116" spans="1:6" x14ac:dyDescent="0.25">
      <c r="A116" s="34">
        <v>45565</v>
      </c>
      <c r="B116" s="64">
        <v>9</v>
      </c>
      <c r="C116" s="64">
        <v>1</v>
      </c>
      <c r="D116" s="64">
        <v>19</v>
      </c>
      <c r="E116" s="42">
        <v>5.3779000000000003</v>
      </c>
      <c r="F1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7" spans="1:6" x14ac:dyDescent="0.25">
      <c r="A117" s="34">
        <v>45565</v>
      </c>
      <c r="B117" s="64">
        <v>9</v>
      </c>
      <c r="C117" s="64">
        <v>1</v>
      </c>
      <c r="D117" s="64">
        <v>20</v>
      </c>
      <c r="E117" s="42">
        <v>12.55</v>
      </c>
      <c r="F1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8" spans="1:6" x14ac:dyDescent="0.25">
      <c r="A118" s="34">
        <v>45565</v>
      </c>
      <c r="B118" s="64">
        <v>9</v>
      </c>
      <c r="C118" s="64">
        <v>1</v>
      </c>
      <c r="D118" s="64">
        <v>21</v>
      </c>
      <c r="E118" s="42">
        <v>38.178199999999997</v>
      </c>
      <c r="F1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19" spans="1:6" x14ac:dyDescent="0.25">
      <c r="A119" s="34">
        <v>45565</v>
      </c>
      <c r="B119" s="64">
        <v>9</v>
      </c>
      <c r="C119" s="64">
        <v>1</v>
      </c>
      <c r="D119" s="64">
        <v>22</v>
      </c>
      <c r="E119" s="42">
        <v>7.5236999999999998</v>
      </c>
      <c r="F1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0" spans="1:6" x14ac:dyDescent="0.25">
      <c r="A120" s="34">
        <v>45565</v>
      </c>
      <c r="B120" s="64">
        <v>9</v>
      </c>
      <c r="C120" s="64">
        <v>1</v>
      </c>
      <c r="D120" s="64">
        <v>23</v>
      </c>
      <c r="E120" s="42">
        <v>35.026499999999999</v>
      </c>
      <c r="F1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1" spans="1:6" x14ac:dyDescent="0.25">
      <c r="A121" s="34">
        <v>45565</v>
      </c>
      <c r="B121" s="64">
        <v>9</v>
      </c>
      <c r="C121" s="64">
        <v>1</v>
      </c>
      <c r="D121" s="64">
        <v>24</v>
      </c>
      <c r="E121" s="42">
        <v>4.9375999999999998</v>
      </c>
      <c r="F1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2" spans="1:6" x14ac:dyDescent="0.25">
      <c r="A122" s="34">
        <v>45566</v>
      </c>
      <c r="B122" s="64">
        <v>10</v>
      </c>
      <c r="C122" s="64">
        <v>2</v>
      </c>
      <c r="D122" s="64">
        <v>1</v>
      </c>
      <c r="E122" s="42">
        <v>34.610900000000001</v>
      </c>
      <c r="F1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3" spans="1:6" x14ac:dyDescent="0.25">
      <c r="A123" s="34">
        <v>45566</v>
      </c>
      <c r="B123" s="64">
        <v>10</v>
      </c>
      <c r="C123" s="64">
        <v>2</v>
      </c>
      <c r="D123" s="64">
        <v>2</v>
      </c>
      <c r="E123" s="42">
        <v>30.4086</v>
      </c>
      <c r="F1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4" spans="1:6" x14ac:dyDescent="0.25">
      <c r="A124" s="34">
        <v>45566</v>
      </c>
      <c r="B124" s="64">
        <v>10</v>
      </c>
      <c r="C124" s="64">
        <v>2</v>
      </c>
      <c r="D124" s="64">
        <v>3</v>
      </c>
      <c r="E124" s="42">
        <v>2.5777000000000001</v>
      </c>
      <c r="F1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5" spans="1:6" x14ac:dyDescent="0.25">
      <c r="A125" s="34">
        <v>45566</v>
      </c>
      <c r="B125" s="64">
        <v>10</v>
      </c>
      <c r="C125" s="64">
        <v>2</v>
      </c>
      <c r="D125" s="64">
        <v>4</v>
      </c>
      <c r="E125" s="42">
        <v>0.72899999999999998</v>
      </c>
      <c r="F1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6" spans="1:6" x14ac:dyDescent="0.25">
      <c r="A126" s="34">
        <v>45566</v>
      </c>
      <c r="B126" s="64">
        <v>10</v>
      </c>
      <c r="C126" s="64">
        <v>2</v>
      </c>
      <c r="D126" s="64">
        <v>5</v>
      </c>
      <c r="E126" s="42">
        <v>21.139700000000001</v>
      </c>
      <c r="F1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7" spans="1:6" x14ac:dyDescent="0.25">
      <c r="A127" s="34">
        <v>45566</v>
      </c>
      <c r="B127" s="64">
        <v>10</v>
      </c>
      <c r="C127" s="64">
        <v>2</v>
      </c>
      <c r="D127" s="64">
        <v>6</v>
      </c>
      <c r="E127" s="42">
        <v>27.807400000000001</v>
      </c>
      <c r="F1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8" spans="1:6" x14ac:dyDescent="0.25">
      <c r="A128" s="34">
        <v>45566</v>
      </c>
      <c r="B128" s="64">
        <v>10</v>
      </c>
      <c r="C128" s="64">
        <v>2</v>
      </c>
      <c r="D128" s="64">
        <v>7</v>
      </c>
      <c r="E128" s="42">
        <v>34.163499999999999</v>
      </c>
      <c r="F1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29" spans="1:6" x14ac:dyDescent="0.25">
      <c r="A129" s="34">
        <v>45566</v>
      </c>
      <c r="B129" s="64">
        <v>10</v>
      </c>
      <c r="C129" s="64">
        <v>2</v>
      </c>
      <c r="D129" s="64">
        <v>8</v>
      </c>
      <c r="E129" s="42">
        <v>25.027200000000001</v>
      </c>
      <c r="F1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0" spans="1:6" x14ac:dyDescent="0.25">
      <c r="A130" s="34">
        <v>45566</v>
      </c>
      <c r="B130" s="64">
        <v>10</v>
      </c>
      <c r="C130" s="64">
        <v>2</v>
      </c>
      <c r="D130" s="64">
        <v>9</v>
      </c>
      <c r="E130" s="42">
        <v>16.970600000000001</v>
      </c>
      <c r="F1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1" spans="1:6" x14ac:dyDescent="0.25">
      <c r="A131" s="34">
        <v>45566</v>
      </c>
      <c r="B131" s="64">
        <v>10</v>
      </c>
      <c r="C131" s="64">
        <v>2</v>
      </c>
      <c r="D131" s="64">
        <v>10</v>
      </c>
      <c r="E131" s="42">
        <v>24.755199999999999</v>
      </c>
      <c r="F1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2" spans="1:6" x14ac:dyDescent="0.25">
      <c r="A132" s="34">
        <v>45566</v>
      </c>
      <c r="B132" s="64">
        <v>10</v>
      </c>
      <c r="C132" s="64">
        <v>2</v>
      </c>
      <c r="D132" s="64">
        <v>11</v>
      </c>
      <c r="E132" s="42">
        <v>24.707000000000001</v>
      </c>
      <c r="F1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3" spans="1:6" x14ac:dyDescent="0.25">
      <c r="A133" s="34">
        <v>45566</v>
      </c>
      <c r="B133" s="64">
        <v>10</v>
      </c>
      <c r="C133" s="64">
        <v>2</v>
      </c>
      <c r="D133" s="64">
        <v>12</v>
      </c>
      <c r="E133" s="42">
        <v>29.428999999999998</v>
      </c>
      <c r="F1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4" spans="1:6" x14ac:dyDescent="0.25">
      <c r="A134" s="34">
        <v>45566</v>
      </c>
      <c r="B134" s="64">
        <v>10</v>
      </c>
      <c r="C134" s="64">
        <v>2</v>
      </c>
      <c r="D134" s="64">
        <v>13</v>
      </c>
      <c r="E134" s="42">
        <v>28.008700000000001</v>
      </c>
      <c r="F1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5" spans="1:6" x14ac:dyDescent="0.25">
      <c r="A135" s="34">
        <v>45566</v>
      </c>
      <c r="B135" s="64">
        <v>10</v>
      </c>
      <c r="C135" s="64">
        <v>2</v>
      </c>
      <c r="D135" s="64">
        <v>14</v>
      </c>
      <c r="E135" s="42">
        <v>30.009699999999999</v>
      </c>
      <c r="F1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6" spans="1:6" x14ac:dyDescent="0.25">
      <c r="A136" s="34">
        <v>45566</v>
      </c>
      <c r="B136" s="64">
        <v>10</v>
      </c>
      <c r="C136" s="64">
        <v>2</v>
      </c>
      <c r="D136" s="64">
        <v>15</v>
      </c>
      <c r="E136" s="42">
        <v>30.197299999999998</v>
      </c>
      <c r="F1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7" spans="1:6" x14ac:dyDescent="0.25">
      <c r="A137" s="34">
        <v>45566</v>
      </c>
      <c r="B137" s="64">
        <v>10</v>
      </c>
      <c r="C137" s="64">
        <v>2</v>
      </c>
      <c r="D137" s="64">
        <v>16</v>
      </c>
      <c r="E137" s="42">
        <v>32.935000000000002</v>
      </c>
      <c r="F1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8" spans="1:6" x14ac:dyDescent="0.25">
      <c r="A138" s="34">
        <v>45566</v>
      </c>
      <c r="B138" s="64">
        <v>10</v>
      </c>
      <c r="C138" s="64">
        <v>2</v>
      </c>
      <c r="D138" s="64">
        <v>17</v>
      </c>
      <c r="E138" s="42">
        <v>31.0549</v>
      </c>
      <c r="F1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39" spans="1:6" x14ac:dyDescent="0.25">
      <c r="A139" s="34">
        <v>45566</v>
      </c>
      <c r="B139" s="64">
        <v>10</v>
      </c>
      <c r="C139" s="64">
        <v>2</v>
      </c>
      <c r="D139" s="64">
        <v>18</v>
      </c>
      <c r="E139" s="42">
        <v>87.111400000000003</v>
      </c>
      <c r="F1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0" spans="1:6" x14ac:dyDescent="0.25">
      <c r="A140" s="34">
        <v>45566</v>
      </c>
      <c r="B140" s="64">
        <v>10</v>
      </c>
      <c r="C140" s="64">
        <v>2</v>
      </c>
      <c r="D140" s="64">
        <v>19</v>
      </c>
      <c r="E140" s="42">
        <v>54.823</v>
      </c>
      <c r="F1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1" spans="1:6" x14ac:dyDescent="0.25">
      <c r="A141" s="34">
        <v>45566</v>
      </c>
      <c r="B141" s="64">
        <v>10</v>
      </c>
      <c r="C141" s="64">
        <v>2</v>
      </c>
      <c r="D141" s="64">
        <v>20</v>
      </c>
      <c r="E141" s="42">
        <v>9.3870000000000005</v>
      </c>
      <c r="F1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2" spans="1:6" x14ac:dyDescent="0.25">
      <c r="A142" s="34">
        <v>45566</v>
      </c>
      <c r="B142" s="64">
        <v>10</v>
      </c>
      <c r="C142" s="64">
        <v>2</v>
      </c>
      <c r="D142" s="64">
        <v>21</v>
      </c>
      <c r="E142" s="42">
        <v>21.920999999999999</v>
      </c>
      <c r="F1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3" spans="1:6" x14ac:dyDescent="0.25">
      <c r="A143" s="34">
        <v>45566</v>
      </c>
      <c r="B143" s="64">
        <v>10</v>
      </c>
      <c r="C143" s="64">
        <v>2</v>
      </c>
      <c r="D143" s="64">
        <v>22</v>
      </c>
      <c r="E143" s="42">
        <v>7.5</v>
      </c>
      <c r="F1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4" spans="1:6" x14ac:dyDescent="0.25">
      <c r="A144" s="34">
        <v>45566</v>
      </c>
      <c r="B144" s="64">
        <v>10</v>
      </c>
      <c r="C144" s="64">
        <v>2</v>
      </c>
      <c r="D144" s="64">
        <v>23</v>
      </c>
      <c r="E144" s="42">
        <v>37.926299999999998</v>
      </c>
      <c r="F1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5" spans="1:6" x14ac:dyDescent="0.25">
      <c r="A145" s="34">
        <v>45566</v>
      </c>
      <c r="B145" s="64">
        <v>10</v>
      </c>
      <c r="C145" s="64">
        <v>2</v>
      </c>
      <c r="D145" s="64">
        <v>24</v>
      </c>
      <c r="E145" s="42">
        <v>8.7060999999999993</v>
      </c>
      <c r="F1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6" spans="1:6" x14ac:dyDescent="0.25">
      <c r="A146" s="34">
        <v>45567</v>
      </c>
      <c r="B146" s="64">
        <v>10</v>
      </c>
      <c r="C146" s="64">
        <v>3</v>
      </c>
      <c r="D146" s="64">
        <v>1</v>
      </c>
      <c r="E146" s="42">
        <v>8.8414999999999999</v>
      </c>
      <c r="F1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7" spans="1:6" x14ac:dyDescent="0.25">
      <c r="A147" s="34">
        <v>45567</v>
      </c>
      <c r="B147" s="64">
        <v>10</v>
      </c>
      <c r="C147" s="64">
        <v>3</v>
      </c>
      <c r="D147" s="64">
        <v>2</v>
      </c>
      <c r="E147" s="42">
        <v>31.302700000000002</v>
      </c>
      <c r="F1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8" spans="1:6" x14ac:dyDescent="0.25">
      <c r="A148" s="34">
        <v>45567</v>
      </c>
      <c r="B148" s="64">
        <v>10</v>
      </c>
      <c r="C148" s="64">
        <v>3</v>
      </c>
      <c r="D148" s="64">
        <v>3</v>
      </c>
      <c r="E148" s="42">
        <v>25.7881</v>
      </c>
      <c r="F1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49" spans="1:6" x14ac:dyDescent="0.25">
      <c r="A149" s="34">
        <v>45567</v>
      </c>
      <c r="B149" s="64">
        <v>10</v>
      </c>
      <c r="C149" s="64">
        <v>3</v>
      </c>
      <c r="D149" s="64">
        <v>4</v>
      </c>
      <c r="E149" s="42">
        <v>29.923200000000001</v>
      </c>
      <c r="F1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0" spans="1:6" x14ac:dyDescent="0.25">
      <c r="A150" s="34">
        <v>45567</v>
      </c>
      <c r="B150" s="64">
        <v>10</v>
      </c>
      <c r="C150" s="64">
        <v>3</v>
      </c>
      <c r="D150" s="64">
        <v>5</v>
      </c>
      <c r="E150" s="42">
        <v>27.001799999999999</v>
      </c>
      <c r="F1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1" spans="1:6" x14ac:dyDescent="0.25">
      <c r="A151" s="34">
        <v>45567</v>
      </c>
      <c r="B151" s="64">
        <v>10</v>
      </c>
      <c r="C151" s="64">
        <v>3</v>
      </c>
      <c r="D151" s="64">
        <v>6</v>
      </c>
      <c r="E151" s="42">
        <v>24.383500000000002</v>
      </c>
      <c r="F1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2" spans="1:6" x14ac:dyDescent="0.25">
      <c r="A152" s="34">
        <v>45567</v>
      </c>
      <c r="B152" s="64">
        <v>10</v>
      </c>
      <c r="C152" s="64">
        <v>3</v>
      </c>
      <c r="D152" s="64">
        <v>7</v>
      </c>
      <c r="E152" s="42">
        <v>32.551099999999998</v>
      </c>
      <c r="F1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3" spans="1:6" x14ac:dyDescent="0.25">
      <c r="A153" s="34">
        <v>45567</v>
      </c>
      <c r="B153" s="64">
        <v>10</v>
      </c>
      <c r="C153" s="64">
        <v>3</v>
      </c>
      <c r="D153" s="64">
        <v>8</v>
      </c>
      <c r="E153" s="42">
        <v>25.1053</v>
      </c>
      <c r="F1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4" spans="1:6" x14ac:dyDescent="0.25">
      <c r="A154" s="34">
        <v>45567</v>
      </c>
      <c r="B154" s="64">
        <v>10</v>
      </c>
      <c r="C154" s="64">
        <v>3</v>
      </c>
      <c r="D154" s="64">
        <v>9</v>
      </c>
      <c r="E154" s="42">
        <v>15.241099999999999</v>
      </c>
      <c r="F1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5" spans="1:6" x14ac:dyDescent="0.25">
      <c r="A155" s="34">
        <v>45567</v>
      </c>
      <c r="B155" s="64">
        <v>10</v>
      </c>
      <c r="C155" s="64">
        <v>3</v>
      </c>
      <c r="D155" s="64">
        <v>10</v>
      </c>
      <c r="E155" s="42">
        <v>24.211300000000001</v>
      </c>
      <c r="F1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6" spans="1:6" x14ac:dyDescent="0.25">
      <c r="A156" s="34">
        <v>45567</v>
      </c>
      <c r="B156" s="64">
        <v>10</v>
      </c>
      <c r="C156" s="64">
        <v>3</v>
      </c>
      <c r="D156" s="64">
        <v>11</v>
      </c>
      <c r="E156" s="42">
        <v>28.7531</v>
      </c>
      <c r="F1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7" spans="1:6" x14ac:dyDescent="0.25">
      <c r="A157" s="34">
        <v>45567</v>
      </c>
      <c r="B157" s="64">
        <v>10</v>
      </c>
      <c r="C157" s="64">
        <v>3</v>
      </c>
      <c r="D157" s="64">
        <v>12</v>
      </c>
      <c r="E157" s="42">
        <v>29.894600000000001</v>
      </c>
      <c r="F1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8" spans="1:6" x14ac:dyDescent="0.25">
      <c r="A158" s="34">
        <v>45567</v>
      </c>
      <c r="B158" s="64">
        <v>10</v>
      </c>
      <c r="C158" s="64">
        <v>3</v>
      </c>
      <c r="D158" s="64">
        <v>13</v>
      </c>
      <c r="E158" s="42">
        <v>29.1023</v>
      </c>
      <c r="F1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59" spans="1:6" x14ac:dyDescent="0.25">
      <c r="A159" s="34">
        <v>45567</v>
      </c>
      <c r="B159" s="64">
        <v>10</v>
      </c>
      <c r="C159" s="64">
        <v>3</v>
      </c>
      <c r="D159" s="64">
        <v>14</v>
      </c>
      <c r="E159" s="42">
        <v>32.385800000000003</v>
      </c>
      <c r="F1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0" spans="1:6" x14ac:dyDescent="0.25">
      <c r="A160" s="34">
        <v>45567</v>
      </c>
      <c r="B160" s="64">
        <v>10</v>
      </c>
      <c r="C160" s="64">
        <v>3</v>
      </c>
      <c r="D160" s="64">
        <v>15</v>
      </c>
      <c r="E160" s="42">
        <v>22.797799999999999</v>
      </c>
      <c r="F1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1" spans="1:6" x14ac:dyDescent="0.25">
      <c r="A161" s="34">
        <v>45567</v>
      </c>
      <c r="B161" s="64">
        <v>10</v>
      </c>
      <c r="C161" s="64">
        <v>3</v>
      </c>
      <c r="D161" s="64">
        <v>16</v>
      </c>
      <c r="E161" s="42">
        <v>28.291</v>
      </c>
      <c r="F1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2" spans="1:6" x14ac:dyDescent="0.25">
      <c r="A162" s="34">
        <v>45567</v>
      </c>
      <c r="B162" s="64">
        <v>10</v>
      </c>
      <c r="C162" s="64">
        <v>3</v>
      </c>
      <c r="D162" s="64">
        <v>17</v>
      </c>
      <c r="E162" s="42">
        <v>46.7545</v>
      </c>
      <c r="F1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3" spans="1:6" x14ac:dyDescent="0.25">
      <c r="A163" s="34">
        <v>45567</v>
      </c>
      <c r="B163" s="64">
        <v>10</v>
      </c>
      <c r="C163" s="64">
        <v>3</v>
      </c>
      <c r="D163" s="64">
        <v>18</v>
      </c>
      <c r="E163" s="42">
        <v>77.617500000000007</v>
      </c>
      <c r="F1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4" spans="1:6" x14ac:dyDescent="0.25">
      <c r="A164" s="34">
        <v>45567</v>
      </c>
      <c r="B164" s="64">
        <v>10</v>
      </c>
      <c r="C164" s="64">
        <v>3</v>
      </c>
      <c r="D164" s="64">
        <v>19</v>
      </c>
      <c r="E164" s="42">
        <v>68.543099999999995</v>
      </c>
      <c r="F1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5" spans="1:6" x14ac:dyDescent="0.25">
      <c r="A165" s="34">
        <v>45567</v>
      </c>
      <c r="B165" s="64">
        <v>10</v>
      </c>
      <c r="C165" s="64">
        <v>3</v>
      </c>
      <c r="D165" s="64">
        <v>20</v>
      </c>
      <c r="E165" s="42">
        <v>19.808700000000002</v>
      </c>
      <c r="F1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6" spans="1:6" x14ac:dyDescent="0.25">
      <c r="A166" s="34">
        <v>45567</v>
      </c>
      <c r="B166" s="64">
        <v>10</v>
      </c>
      <c r="C166" s="64">
        <v>3</v>
      </c>
      <c r="D166" s="64">
        <v>21</v>
      </c>
      <c r="E166" s="42">
        <v>20.195900000000002</v>
      </c>
      <c r="F1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7" spans="1:6" x14ac:dyDescent="0.25">
      <c r="A167" s="34">
        <v>45567</v>
      </c>
      <c r="B167" s="64">
        <v>10</v>
      </c>
      <c r="C167" s="64">
        <v>3</v>
      </c>
      <c r="D167" s="64">
        <v>22</v>
      </c>
      <c r="E167" s="42">
        <v>10.358599999999999</v>
      </c>
      <c r="F1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8" spans="1:6" x14ac:dyDescent="0.25">
      <c r="A168" s="34">
        <v>45567</v>
      </c>
      <c r="B168" s="64">
        <v>10</v>
      </c>
      <c r="C168" s="64">
        <v>3</v>
      </c>
      <c r="D168" s="64">
        <v>23</v>
      </c>
      <c r="E168" s="42">
        <v>36.530299999999997</v>
      </c>
      <c r="F1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69" spans="1:6" x14ac:dyDescent="0.25">
      <c r="A169" s="34">
        <v>45567</v>
      </c>
      <c r="B169" s="64">
        <v>10</v>
      </c>
      <c r="C169" s="64">
        <v>3</v>
      </c>
      <c r="D169" s="64">
        <v>24</v>
      </c>
      <c r="E169" s="42">
        <v>32.153599999999997</v>
      </c>
      <c r="F1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0" spans="1:6" x14ac:dyDescent="0.25">
      <c r="A170" s="34">
        <v>45568</v>
      </c>
      <c r="B170" s="64">
        <v>10</v>
      </c>
      <c r="C170" s="64">
        <v>4</v>
      </c>
      <c r="D170" s="64">
        <v>1</v>
      </c>
      <c r="E170" s="42">
        <v>27.784700000000001</v>
      </c>
      <c r="F1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1" spans="1:6" x14ac:dyDescent="0.25">
      <c r="A171" s="34">
        <v>45568</v>
      </c>
      <c r="B171" s="64">
        <v>10</v>
      </c>
      <c r="C171" s="64">
        <v>4</v>
      </c>
      <c r="D171" s="64">
        <v>2</v>
      </c>
      <c r="E171" s="42">
        <v>33.893999999999998</v>
      </c>
      <c r="F1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2" spans="1:6" x14ac:dyDescent="0.25">
      <c r="A172" s="34">
        <v>45568</v>
      </c>
      <c r="B172" s="64">
        <v>10</v>
      </c>
      <c r="C172" s="64">
        <v>4</v>
      </c>
      <c r="D172" s="64">
        <v>3</v>
      </c>
      <c r="E172" s="42">
        <v>19.9404</v>
      </c>
      <c r="F1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3" spans="1:6" x14ac:dyDescent="0.25">
      <c r="A173" s="34">
        <v>45568</v>
      </c>
      <c r="B173" s="64">
        <v>10</v>
      </c>
      <c r="C173" s="64">
        <v>4</v>
      </c>
      <c r="D173" s="64">
        <v>4</v>
      </c>
      <c r="E173" s="42">
        <v>11.443899999999999</v>
      </c>
      <c r="F1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4" spans="1:6" x14ac:dyDescent="0.25">
      <c r="A174" s="34">
        <v>45568</v>
      </c>
      <c r="B174" s="64">
        <v>10</v>
      </c>
      <c r="C174" s="64">
        <v>4</v>
      </c>
      <c r="D174" s="64">
        <v>5</v>
      </c>
      <c r="E174" s="42">
        <v>25.168800000000001</v>
      </c>
      <c r="F1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5" spans="1:6" x14ac:dyDescent="0.25">
      <c r="A175" s="34">
        <v>45568</v>
      </c>
      <c r="B175" s="64">
        <v>10</v>
      </c>
      <c r="C175" s="64">
        <v>4</v>
      </c>
      <c r="D175" s="64">
        <v>6</v>
      </c>
      <c r="E175" s="42">
        <v>26.313800000000001</v>
      </c>
      <c r="F1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6" spans="1:6" x14ac:dyDescent="0.25">
      <c r="A176" s="34">
        <v>45568</v>
      </c>
      <c r="B176" s="64">
        <v>10</v>
      </c>
      <c r="C176" s="64">
        <v>4</v>
      </c>
      <c r="D176" s="64">
        <v>7</v>
      </c>
      <c r="E176" s="42">
        <v>9.5762</v>
      </c>
      <c r="F1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7" spans="1:6" x14ac:dyDescent="0.25">
      <c r="A177" s="34">
        <v>45568</v>
      </c>
      <c r="B177" s="64">
        <v>10</v>
      </c>
      <c r="C177" s="64">
        <v>4</v>
      </c>
      <c r="D177" s="64">
        <v>8</v>
      </c>
      <c r="E177" s="42">
        <v>-16.0458</v>
      </c>
      <c r="F1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8" spans="1:6" x14ac:dyDescent="0.25">
      <c r="A178" s="34">
        <v>45568</v>
      </c>
      <c r="B178" s="64">
        <v>10</v>
      </c>
      <c r="C178" s="64">
        <v>4</v>
      </c>
      <c r="D178" s="64">
        <v>9</v>
      </c>
      <c r="E178" s="42">
        <v>3.1017000000000001</v>
      </c>
      <c r="F1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79" spans="1:6" x14ac:dyDescent="0.25">
      <c r="A179" s="34">
        <v>45568</v>
      </c>
      <c r="B179" s="64">
        <v>10</v>
      </c>
      <c r="C179" s="64">
        <v>4</v>
      </c>
      <c r="D179" s="64">
        <v>10</v>
      </c>
      <c r="E179" s="42">
        <v>11.3893</v>
      </c>
      <c r="F1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0" spans="1:6" x14ac:dyDescent="0.25">
      <c r="A180" s="34">
        <v>45568</v>
      </c>
      <c r="B180" s="64">
        <v>10</v>
      </c>
      <c r="C180" s="64">
        <v>4</v>
      </c>
      <c r="D180" s="64">
        <v>11</v>
      </c>
      <c r="E180" s="42">
        <v>17.7378</v>
      </c>
      <c r="F1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1" spans="1:6" x14ac:dyDescent="0.25">
      <c r="A181" s="34">
        <v>45568</v>
      </c>
      <c r="B181" s="64">
        <v>10</v>
      </c>
      <c r="C181" s="64">
        <v>4</v>
      </c>
      <c r="D181" s="64">
        <v>12</v>
      </c>
      <c r="E181" s="42">
        <v>21.745999999999999</v>
      </c>
      <c r="F1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2" spans="1:6" x14ac:dyDescent="0.25">
      <c r="A182" s="34">
        <v>45568</v>
      </c>
      <c r="B182" s="64">
        <v>10</v>
      </c>
      <c r="C182" s="64">
        <v>4</v>
      </c>
      <c r="D182" s="64">
        <v>13</v>
      </c>
      <c r="E182" s="42">
        <v>31.332999999999998</v>
      </c>
      <c r="F1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3" spans="1:6" x14ac:dyDescent="0.25">
      <c r="A183" s="34">
        <v>45568</v>
      </c>
      <c r="B183" s="64">
        <v>10</v>
      </c>
      <c r="C183" s="64">
        <v>4</v>
      </c>
      <c r="D183" s="64">
        <v>14</v>
      </c>
      <c r="E183" s="42">
        <v>28.7638</v>
      </c>
      <c r="F1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4" spans="1:6" x14ac:dyDescent="0.25">
      <c r="A184" s="34">
        <v>45568</v>
      </c>
      <c r="B184" s="64">
        <v>10</v>
      </c>
      <c r="C184" s="64">
        <v>4</v>
      </c>
      <c r="D184" s="64">
        <v>15</v>
      </c>
      <c r="E184" s="42">
        <v>31.686699999999998</v>
      </c>
      <c r="F1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5" spans="1:6" x14ac:dyDescent="0.25">
      <c r="A185" s="34">
        <v>45568</v>
      </c>
      <c r="B185" s="64">
        <v>10</v>
      </c>
      <c r="C185" s="64">
        <v>4</v>
      </c>
      <c r="D185" s="64">
        <v>16</v>
      </c>
      <c r="E185" s="42">
        <v>29.8567</v>
      </c>
      <c r="F1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6" spans="1:6" x14ac:dyDescent="0.25">
      <c r="A186" s="34">
        <v>45568</v>
      </c>
      <c r="B186" s="64">
        <v>10</v>
      </c>
      <c r="C186" s="64">
        <v>4</v>
      </c>
      <c r="D186" s="64">
        <v>17</v>
      </c>
      <c r="E186" s="42">
        <v>44.574599999999997</v>
      </c>
      <c r="F1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7" spans="1:6" x14ac:dyDescent="0.25">
      <c r="A187" s="34">
        <v>45568</v>
      </c>
      <c r="B187" s="64">
        <v>10</v>
      </c>
      <c r="C187" s="64">
        <v>4</v>
      </c>
      <c r="D187" s="64">
        <v>18</v>
      </c>
      <c r="E187" s="42">
        <v>145.4615</v>
      </c>
      <c r="F1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8" spans="1:6" x14ac:dyDescent="0.25">
      <c r="A188" s="34">
        <v>45568</v>
      </c>
      <c r="B188" s="64">
        <v>10</v>
      </c>
      <c r="C188" s="64">
        <v>4</v>
      </c>
      <c r="D188" s="64">
        <v>19</v>
      </c>
      <c r="E188" s="42">
        <v>72.4011</v>
      </c>
      <c r="F1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89" spans="1:6" x14ac:dyDescent="0.25">
      <c r="A189" s="34">
        <v>45568</v>
      </c>
      <c r="B189" s="64">
        <v>10</v>
      </c>
      <c r="C189" s="64">
        <v>4</v>
      </c>
      <c r="D189" s="64">
        <v>20</v>
      </c>
      <c r="E189" s="42">
        <v>15.6808</v>
      </c>
      <c r="F1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0" spans="1:6" x14ac:dyDescent="0.25">
      <c r="A190" s="34">
        <v>45568</v>
      </c>
      <c r="B190" s="64">
        <v>10</v>
      </c>
      <c r="C190" s="64">
        <v>4</v>
      </c>
      <c r="D190" s="64">
        <v>21</v>
      </c>
      <c r="E190" s="42">
        <v>15.325699999999999</v>
      </c>
      <c r="F1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1" spans="1:6" x14ac:dyDescent="0.25">
      <c r="A191" s="34">
        <v>45568</v>
      </c>
      <c r="B191" s="64">
        <v>10</v>
      </c>
      <c r="C191" s="64">
        <v>4</v>
      </c>
      <c r="D191" s="64">
        <v>22</v>
      </c>
      <c r="E191" s="42">
        <v>14.8596</v>
      </c>
      <c r="F1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2" spans="1:6" x14ac:dyDescent="0.25">
      <c r="A192" s="34">
        <v>45568</v>
      </c>
      <c r="B192" s="64">
        <v>10</v>
      </c>
      <c r="C192" s="64">
        <v>4</v>
      </c>
      <c r="D192" s="64">
        <v>23</v>
      </c>
      <c r="E192" s="42">
        <v>27.624500000000001</v>
      </c>
      <c r="F1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3" spans="1:6" x14ac:dyDescent="0.25">
      <c r="A193" s="34">
        <v>45568</v>
      </c>
      <c r="B193" s="64">
        <v>10</v>
      </c>
      <c r="C193" s="64">
        <v>4</v>
      </c>
      <c r="D193" s="64">
        <v>24</v>
      </c>
      <c r="E193" s="42">
        <v>37.282299999999999</v>
      </c>
      <c r="F1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4" spans="1:6" x14ac:dyDescent="0.25">
      <c r="A194" s="34">
        <v>45569</v>
      </c>
      <c r="B194" s="64">
        <v>10</v>
      </c>
      <c r="C194" s="64">
        <v>5</v>
      </c>
      <c r="D194" s="64">
        <v>1</v>
      </c>
      <c r="E194" s="42">
        <v>28.665199999999999</v>
      </c>
      <c r="F1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5" spans="1:6" x14ac:dyDescent="0.25">
      <c r="A195" s="34">
        <v>45569</v>
      </c>
      <c r="B195" s="64">
        <v>10</v>
      </c>
      <c r="C195" s="64">
        <v>5</v>
      </c>
      <c r="D195" s="64">
        <v>2</v>
      </c>
      <c r="E195" s="42">
        <v>29.1983</v>
      </c>
      <c r="F1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6" spans="1:6" x14ac:dyDescent="0.25">
      <c r="A196" s="34">
        <v>45569</v>
      </c>
      <c r="B196" s="64">
        <v>10</v>
      </c>
      <c r="C196" s="64">
        <v>5</v>
      </c>
      <c r="D196" s="64">
        <v>3</v>
      </c>
      <c r="E196" s="42">
        <v>26.651599999999998</v>
      </c>
      <c r="F1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7" spans="1:6" x14ac:dyDescent="0.25">
      <c r="A197" s="34">
        <v>45569</v>
      </c>
      <c r="B197" s="64">
        <v>10</v>
      </c>
      <c r="C197" s="64">
        <v>5</v>
      </c>
      <c r="D197" s="64">
        <v>4</v>
      </c>
      <c r="E197" s="42">
        <v>26.805800000000001</v>
      </c>
      <c r="F1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8" spans="1:6" x14ac:dyDescent="0.25">
      <c r="A198" s="34">
        <v>45569</v>
      </c>
      <c r="B198" s="64">
        <v>10</v>
      </c>
      <c r="C198" s="64">
        <v>5</v>
      </c>
      <c r="D198" s="64">
        <v>5</v>
      </c>
      <c r="E198" s="42">
        <v>32.553600000000003</v>
      </c>
      <c r="F1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199" spans="1:6" x14ac:dyDescent="0.25">
      <c r="A199" s="34">
        <v>45569</v>
      </c>
      <c r="B199" s="64">
        <v>10</v>
      </c>
      <c r="C199" s="64">
        <v>5</v>
      </c>
      <c r="D199" s="64">
        <v>6</v>
      </c>
      <c r="E199" s="42">
        <v>31.799399999999999</v>
      </c>
      <c r="F1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0" spans="1:6" x14ac:dyDescent="0.25">
      <c r="A200" s="34">
        <v>45569</v>
      </c>
      <c r="B200" s="64">
        <v>10</v>
      </c>
      <c r="C200" s="64">
        <v>5</v>
      </c>
      <c r="D200" s="64">
        <v>7</v>
      </c>
      <c r="E200" s="42">
        <v>28.848700000000001</v>
      </c>
      <c r="F2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1" spans="1:6" x14ac:dyDescent="0.25">
      <c r="A201" s="34">
        <v>45569</v>
      </c>
      <c r="B201" s="64">
        <v>10</v>
      </c>
      <c r="C201" s="64">
        <v>5</v>
      </c>
      <c r="D201" s="64">
        <v>8</v>
      </c>
      <c r="E201" s="42">
        <v>18.933199999999999</v>
      </c>
      <c r="F2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2" spans="1:6" x14ac:dyDescent="0.25">
      <c r="A202" s="34">
        <v>45569</v>
      </c>
      <c r="B202" s="64">
        <v>10</v>
      </c>
      <c r="C202" s="64">
        <v>5</v>
      </c>
      <c r="D202" s="64">
        <v>9</v>
      </c>
      <c r="E202" s="42">
        <v>20.417100000000001</v>
      </c>
      <c r="F2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3" spans="1:6" x14ac:dyDescent="0.25">
      <c r="A203" s="34">
        <v>45569</v>
      </c>
      <c r="B203" s="64">
        <v>10</v>
      </c>
      <c r="C203" s="64">
        <v>5</v>
      </c>
      <c r="D203" s="64">
        <v>10</v>
      </c>
      <c r="E203" s="42">
        <v>25.485700000000001</v>
      </c>
      <c r="F2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4" spans="1:6" x14ac:dyDescent="0.25">
      <c r="A204" s="34">
        <v>45569</v>
      </c>
      <c r="B204" s="64">
        <v>10</v>
      </c>
      <c r="C204" s="64">
        <v>5</v>
      </c>
      <c r="D204" s="64">
        <v>11</v>
      </c>
      <c r="E204" s="42">
        <v>32.706200000000003</v>
      </c>
      <c r="F2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5" spans="1:6" x14ac:dyDescent="0.25">
      <c r="A205" s="34">
        <v>45569</v>
      </c>
      <c r="B205" s="64">
        <v>10</v>
      </c>
      <c r="C205" s="64">
        <v>5</v>
      </c>
      <c r="D205" s="64">
        <v>12</v>
      </c>
      <c r="E205" s="42">
        <v>31.717600000000001</v>
      </c>
      <c r="F2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6" spans="1:6" x14ac:dyDescent="0.25">
      <c r="A206" s="34">
        <v>45569</v>
      </c>
      <c r="B206" s="64">
        <v>10</v>
      </c>
      <c r="C206" s="64">
        <v>5</v>
      </c>
      <c r="D206" s="64">
        <v>13</v>
      </c>
      <c r="E206" s="42">
        <v>29.1129</v>
      </c>
      <c r="F2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7" spans="1:6" x14ac:dyDescent="0.25">
      <c r="A207" s="34">
        <v>45569</v>
      </c>
      <c r="B207" s="64">
        <v>10</v>
      </c>
      <c r="C207" s="64">
        <v>5</v>
      </c>
      <c r="D207" s="64">
        <v>14</v>
      </c>
      <c r="E207" s="42">
        <v>31.4682</v>
      </c>
      <c r="F2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8" spans="1:6" x14ac:dyDescent="0.25">
      <c r="A208" s="34">
        <v>45569</v>
      </c>
      <c r="B208" s="64">
        <v>10</v>
      </c>
      <c r="C208" s="64">
        <v>5</v>
      </c>
      <c r="D208" s="64">
        <v>15</v>
      </c>
      <c r="E208" s="42">
        <v>32.9465</v>
      </c>
      <c r="F2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09" spans="1:6" x14ac:dyDescent="0.25">
      <c r="A209" s="34">
        <v>45569</v>
      </c>
      <c r="B209" s="64">
        <v>10</v>
      </c>
      <c r="C209" s="64">
        <v>5</v>
      </c>
      <c r="D209" s="64">
        <v>16</v>
      </c>
      <c r="E209" s="42">
        <v>34.682000000000002</v>
      </c>
      <c r="F2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0" spans="1:6" x14ac:dyDescent="0.25">
      <c r="A210" s="34">
        <v>45569</v>
      </c>
      <c r="B210" s="64">
        <v>10</v>
      </c>
      <c r="C210" s="64">
        <v>5</v>
      </c>
      <c r="D210" s="64">
        <v>17</v>
      </c>
      <c r="E210" s="42">
        <v>44.22</v>
      </c>
      <c r="F2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1" spans="1:6" x14ac:dyDescent="0.25">
      <c r="A211" s="34">
        <v>45569</v>
      </c>
      <c r="B211" s="64">
        <v>10</v>
      </c>
      <c r="C211" s="64">
        <v>5</v>
      </c>
      <c r="D211" s="64">
        <v>18</v>
      </c>
      <c r="E211" s="42">
        <v>47.740099999999998</v>
      </c>
      <c r="F2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2" spans="1:6" x14ac:dyDescent="0.25">
      <c r="A212" s="34">
        <v>45569</v>
      </c>
      <c r="B212" s="64">
        <v>10</v>
      </c>
      <c r="C212" s="64">
        <v>5</v>
      </c>
      <c r="D212" s="64">
        <v>19</v>
      </c>
      <c r="E212" s="42">
        <v>39.250599999999999</v>
      </c>
      <c r="F2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3" spans="1:6" x14ac:dyDescent="0.25">
      <c r="A213" s="34">
        <v>45569</v>
      </c>
      <c r="B213" s="64">
        <v>10</v>
      </c>
      <c r="C213" s="64">
        <v>5</v>
      </c>
      <c r="D213" s="64">
        <v>20</v>
      </c>
      <c r="E213" s="42">
        <v>34.636299999999999</v>
      </c>
      <c r="F2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4" spans="1:6" x14ac:dyDescent="0.25">
      <c r="A214" s="34">
        <v>45569</v>
      </c>
      <c r="B214" s="64">
        <v>10</v>
      </c>
      <c r="C214" s="64">
        <v>5</v>
      </c>
      <c r="D214" s="64">
        <v>21</v>
      </c>
      <c r="E214" s="42">
        <v>36.053899999999999</v>
      </c>
      <c r="F2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5" spans="1:6" x14ac:dyDescent="0.25">
      <c r="A215" s="34">
        <v>45569</v>
      </c>
      <c r="B215" s="64">
        <v>10</v>
      </c>
      <c r="C215" s="64">
        <v>5</v>
      </c>
      <c r="D215" s="64">
        <v>22</v>
      </c>
      <c r="E215" s="42">
        <v>34.231999999999999</v>
      </c>
      <c r="F2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6" spans="1:6" x14ac:dyDescent="0.25">
      <c r="A216" s="34">
        <v>45569</v>
      </c>
      <c r="B216" s="64">
        <v>10</v>
      </c>
      <c r="C216" s="64">
        <v>5</v>
      </c>
      <c r="D216" s="64">
        <v>23</v>
      </c>
      <c r="E216" s="42">
        <v>-7.6050000000000004</v>
      </c>
      <c r="F2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7" spans="1:6" x14ac:dyDescent="0.25">
      <c r="A217" s="34">
        <v>45569</v>
      </c>
      <c r="B217" s="64">
        <v>10</v>
      </c>
      <c r="C217" s="64">
        <v>5</v>
      </c>
      <c r="D217" s="64">
        <v>24</v>
      </c>
      <c r="E217" s="42">
        <v>11.2719</v>
      </c>
      <c r="F2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8" spans="1:6" x14ac:dyDescent="0.25">
      <c r="A218" s="34">
        <v>45570</v>
      </c>
      <c r="B218" s="64">
        <v>10</v>
      </c>
      <c r="C218" s="64">
        <v>6</v>
      </c>
      <c r="D218" s="64">
        <v>1</v>
      </c>
      <c r="E218" s="42">
        <v>11.2826</v>
      </c>
      <c r="F2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19" spans="1:6" x14ac:dyDescent="0.25">
      <c r="A219" s="34">
        <v>45570</v>
      </c>
      <c r="B219" s="64">
        <v>10</v>
      </c>
      <c r="C219" s="64">
        <v>6</v>
      </c>
      <c r="D219" s="64">
        <v>2</v>
      </c>
      <c r="E219" s="42">
        <v>11.183400000000001</v>
      </c>
      <c r="F2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0" spans="1:6" x14ac:dyDescent="0.25">
      <c r="A220" s="34">
        <v>45570</v>
      </c>
      <c r="B220" s="64">
        <v>10</v>
      </c>
      <c r="C220" s="64">
        <v>6</v>
      </c>
      <c r="D220" s="64">
        <v>3</v>
      </c>
      <c r="E220" s="42">
        <v>11.1152</v>
      </c>
      <c r="F2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1" spans="1:6" x14ac:dyDescent="0.25">
      <c r="A221" s="34">
        <v>45570</v>
      </c>
      <c r="B221" s="64">
        <v>10</v>
      </c>
      <c r="C221" s="64">
        <v>6</v>
      </c>
      <c r="D221" s="64">
        <v>4</v>
      </c>
      <c r="E221" s="42">
        <v>10.9115</v>
      </c>
      <c r="F2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2" spans="1:6" x14ac:dyDescent="0.25">
      <c r="A222" s="34">
        <v>45570</v>
      </c>
      <c r="B222" s="64">
        <v>10</v>
      </c>
      <c r="C222" s="64">
        <v>6</v>
      </c>
      <c r="D222" s="64">
        <v>5</v>
      </c>
      <c r="E222" s="42">
        <v>10.6134</v>
      </c>
      <c r="F2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3" spans="1:6" x14ac:dyDescent="0.25">
      <c r="A223" s="34">
        <v>45570</v>
      </c>
      <c r="B223" s="64">
        <v>10</v>
      </c>
      <c r="C223" s="64">
        <v>6</v>
      </c>
      <c r="D223" s="64">
        <v>6</v>
      </c>
      <c r="E223" s="42">
        <v>11.1981</v>
      </c>
      <c r="F2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4" spans="1:6" x14ac:dyDescent="0.25">
      <c r="A224" s="34">
        <v>45570</v>
      </c>
      <c r="B224" s="64">
        <v>10</v>
      </c>
      <c r="C224" s="64">
        <v>6</v>
      </c>
      <c r="D224" s="64">
        <v>7</v>
      </c>
      <c r="E224" s="42">
        <v>10.9338</v>
      </c>
      <c r="F2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5" spans="1:6" x14ac:dyDescent="0.25">
      <c r="A225" s="34">
        <v>45570</v>
      </c>
      <c r="B225" s="64">
        <v>10</v>
      </c>
      <c r="C225" s="64">
        <v>6</v>
      </c>
      <c r="D225" s="64">
        <v>8</v>
      </c>
      <c r="E225" s="42">
        <v>-0.35599999999999998</v>
      </c>
      <c r="F2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6" spans="1:6" x14ac:dyDescent="0.25">
      <c r="A226" s="34">
        <v>45570</v>
      </c>
      <c r="B226" s="64">
        <v>10</v>
      </c>
      <c r="C226" s="64">
        <v>6</v>
      </c>
      <c r="D226" s="64">
        <v>9</v>
      </c>
      <c r="E226" s="42">
        <v>23.200399999999998</v>
      </c>
      <c r="F2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7" spans="1:6" x14ac:dyDescent="0.25">
      <c r="A227" s="34">
        <v>45570</v>
      </c>
      <c r="B227" s="64">
        <v>10</v>
      </c>
      <c r="C227" s="64">
        <v>6</v>
      </c>
      <c r="D227" s="64">
        <v>10</v>
      </c>
      <c r="E227" s="42">
        <v>25.079699999999999</v>
      </c>
      <c r="F2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8" spans="1:6" x14ac:dyDescent="0.25">
      <c r="A228" s="34">
        <v>45570</v>
      </c>
      <c r="B228" s="64">
        <v>10</v>
      </c>
      <c r="C228" s="64">
        <v>6</v>
      </c>
      <c r="D228" s="64">
        <v>11</v>
      </c>
      <c r="E228" s="42">
        <v>22.4848</v>
      </c>
      <c r="F2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29" spans="1:6" x14ac:dyDescent="0.25">
      <c r="A229" s="34">
        <v>45570</v>
      </c>
      <c r="B229" s="64">
        <v>10</v>
      </c>
      <c r="C229" s="64">
        <v>6</v>
      </c>
      <c r="D229" s="64">
        <v>12</v>
      </c>
      <c r="E229" s="42">
        <v>31.133600000000001</v>
      </c>
      <c r="F2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0" spans="1:6" x14ac:dyDescent="0.25">
      <c r="A230" s="34">
        <v>45570</v>
      </c>
      <c r="B230" s="64">
        <v>10</v>
      </c>
      <c r="C230" s="64">
        <v>6</v>
      </c>
      <c r="D230" s="64">
        <v>13</v>
      </c>
      <c r="E230" s="42">
        <v>27.758199999999999</v>
      </c>
      <c r="F2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1" spans="1:6" x14ac:dyDescent="0.25">
      <c r="A231" s="34">
        <v>45570</v>
      </c>
      <c r="B231" s="64">
        <v>10</v>
      </c>
      <c r="C231" s="64">
        <v>6</v>
      </c>
      <c r="D231" s="64">
        <v>14</v>
      </c>
      <c r="E231" s="42">
        <v>31.1066</v>
      </c>
      <c r="F2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2" spans="1:6" x14ac:dyDescent="0.25">
      <c r="A232" s="34">
        <v>45570</v>
      </c>
      <c r="B232" s="64">
        <v>10</v>
      </c>
      <c r="C232" s="64">
        <v>6</v>
      </c>
      <c r="D232" s="64">
        <v>15</v>
      </c>
      <c r="E232" s="42">
        <v>32.507199999999997</v>
      </c>
      <c r="F2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3" spans="1:6" x14ac:dyDescent="0.25">
      <c r="A233" s="34">
        <v>45570</v>
      </c>
      <c r="B233" s="64">
        <v>10</v>
      </c>
      <c r="C233" s="64">
        <v>6</v>
      </c>
      <c r="D233" s="64">
        <v>16</v>
      </c>
      <c r="E233" s="42">
        <v>32.030500000000004</v>
      </c>
      <c r="F2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4" spans="1:6" x14ac:dyDescent="0.25">
      <c r="A234" s="34">
        <v>45570</v>
      </c>
      <c r="B234" s="64">
        <v>10</v>
      </c>
      <c r="C234" s="64">
        <v>6</v>
      </c>
      <c r="D234" s="64">
        <v>17</v>
      </c>
      <c r="E234" s="42">
        <v>34.058199999999999</v>
      </c>
      <c r="F2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5" spans="1:6" x14ac:dyDescent="0.25">
      <c r="A235" s="34">
        <v>45570</v>
      </c>
      <c r="B235" s="64">
        <v>10</v>
      </c>
      <c r="C235" s="64">
        <v>6</v>
      </c>
      <c r="D235" s="64">
        <v>18</v>
      </c>
      <c r="E235" s="42">
        <v>69.101500000000001</v>
      </c>
      <c r="F2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6" spans="1:6" x14ac:dyDescent="0.25">
      <c r="A236" s="34">
        <v>45570</v>
      </c>
      <c r="B236" s="64">
        <v>10</v>
      </c>
      <c r="C236" s="64">
        <v>6</v>
      </c>
      <c r="D236" s="64">
        <v>19</v>
      </c>
      <c r="E236" s="42">
        <v>40.023299999999999</v>
      </c>
      <c r="F2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7" spans="1:6" x14ac:dyDescent="0.25">
      <c r="A237" s="34">
        <v>45570</v>
      </c>
      <c r="B237" s="64">
        <v>10</v>
      </c>
      <c r="C237" s="64">
        <v>6</v>
      </c>
      <c r="D237" s="64">
        <v>20</v>
      </c>
      <c r="E237" s="42">
        <v>30.708600000000001</v>
      </c>
      <c r="F2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8" spans="1:6" x14ac:dyDescent="0.25">
      <c r="A238" s="34">
        <v>45570</v>
      </c>
      <c r="B238" s="64">
        <v>10</v>
      </c>
      <c r="C238" s="64">
        <v>6</v>
      </c>
      <c r="D238" s="64">
        <v>21</v>
      </c>
      <c r="E238" s="42">
        <v>33.292000000000002</v>
      </c>
      <c r="F2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39" spans="1:6" x14ac:dyDescent="0.25">
      <c r="A239" s="34">
        <v>45570</v>
      </c>
      <c r="B239" s="64">
        <v>10</v>
      </c>
      <c r="C239" s="64">
        <v>6</v>
      </c>
      <c r="D239" s="64">
        <v>22</v>
      </c>
      <c r="E239" s="42">
        <v>6.1166999999999998</v>
      </c>
      <c r="F2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0" spans="1:6" x14ac:dyDescent="0.25">
      <c r="A240" s="34">
        <v>45570</v>
      </c>
      <c r="B240" s="64">
        <v>10</v>
      </c>
      <c r="C240" s="64">
        <v>6</v>
      </c>
      <c r="D240" s="64">
        <v>23</v>
      </c>
      <c r="E240" s="42">
        <v>-3.9605999999999999</v>
      </c>
      <c r="F2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1" spans="1:6" x14ac:dyDescent="0.25">
      <c r="A241" s="34">
        <v>45570</v>
      </c>
      <c r="B241" s="64">
        <v>10</v>
      </c>
      <c r="C241" s="64">
        <v>6</v>
      </c>
      <c r="D241" s="64">
        <v>24</v>
      </c>
      <c r="E241" s="42">
        <v>4.8596000000000004</v>
      </c>
      <c r="F2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2" spans="1:6" x14ac:dyDescent="0.25">
      <c r="A242" s="34">
        <v>45571</v>
      </c>
      <c r="B242" s="64">
        <v>10</v>
      </c>
      <c r="C242" s="64">
        <v>7</v>
      </c>
      <c r="D242" s="64">
        <v>1</v>
      </c>
      <c r="E242" s="42">
        <v>2.5217999999999998</v>
      </c>
      <c r="F2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3" spans="1:6" x14ac:dyDescent="0.25">
      <c r="A243" s="34">
        <v>45571</v>
      </c>
      <c r="B243" s="64">
        <v>10</v>
      </c>
      <c r="C243" s="64">
        <v>7</v>
      </c>
      <c r="D243" s="64">
        <v>2</v>
      </c>
      <c r="E243" s="42">
        <v>3.9089</v>
      </c>
      <c r="F2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4" spans="1:6" x14ac:dyDescent="0.25">
      <c r="A244" s="34">
        <v>45571</v>
      </c>
      <c r="B244" s="64">
        <v>10</v>
      </c>
      <c r="C244" s="64">
        <v>7</v>
      </c>
      <c r="D244" s="64">
        <v>3</v>
      </c>
      <c r="E244" s="42">
        <v>8.0874000000000006</v>
      </c>
      <c r="F2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5" spans="1:6" x14ac:dyDescent="0.25">
      <c r="A245" s="34">
        <v>45571</v>
      </c>
      <c r="B245" s="64">
        <v>10</v>
      </c>
      <c r="C245" s="64">
        <v>7</v>
      </c>
      <c r="D245" s="64">
        <v>4</v>
      </c>
      <c r="E245" s="42">
        <v>8.4367000000000001</v>
      </c>
      <c r="F2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6" spans="1:6" x14ac:dyDescent="0.25">
      <c r="A246" s="34">
        <v>45571</v>
      </c>
      <c r="B246" s="64">
        <v>10</v>
      </c>
      <c r="C246" s="64">
        <v>7</v>
      </c>
      <c r="D246" s="64">
        <v>5</v>
      </c>
      <c r="E246" s="42">
        <v>8.5350000000000001</v>
      </c>
      <c r="F2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7" spans="1:6" x14ac:dyDescent="0.25">
      <c r="A247" s="34">
        <v>45571</v>
      </c>
      <c r="B247" s="64">
        <v>10</v>
      </c>
      <c r="C247" s="64">
        <v>7</v>
      </c>
      <c r="D247" s="64">
        <v>6</v>
      </c>
      <c r="E247" s="42">
        <v>7.8658999999999999</v>
      </c>
      <c r="F2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8" spans="1:6" x14ac:dyDescent="0.25">
      <c r="A248" s="34">
        <v>45571</v>
      </c>
      <c r="B248" s="64">
        <v>10</v>
      </c>
      <c r="C248" s="64">
        <v>7</v>
      </c>
      <c r="D248" s="64">
        <v>7</v>
      </c>
      <c r="E248" s="42">
        <v>7.9012000000000002</v>
      </c>
      <c r="F2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49" spans="1:6" x14ac:dyDescent="0.25">
      <c r="A249" s="34">
        <v>45571</v>
      </c>
      <c r="B249" s="64">
        <v>10</v>
      </c>
      <c r="C249" s="64">
        <v>7</v>
      </c>
      <c r="D249" s="64">
        <v>8</v>
      </c>
      <c r="E249" s="42">
        <v>14.0525</v>
      </c>
      <c r="F2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0" spans="1:6" x14ac:dyDescent="0.25">
      <c r="A250" s="34">
        <v>45571</v>
      </c>
      <c r="B250" s="64">
        <v>10</v>
      </c>
      <c r="C250" s="64">
        <v>7</v>
      </c>
      <c r="D250" s="64">
        <v>9</v>
      </c>
      <c r="E250" s="42">
        <v>21.291799999999999</v>
      </c>
      <c r="F2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1" spans="1:6" x14ac:dyDescent="0.25">
      <c r="A251" s="34">
        <v>45571</v>
      </c>
      <c r="B251" s="64">
        <v>10</v>
      </c>
      <c r="C251" s="64">
        <v>7</v>
      </c>
      <c r="D251" s="64">
        <v>10</v>
      </c>
      <c r="E251" s="42">
        <v>20.576499999999999</v>
      </c>
      <c r="F2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2" spans="1:6" x14ac:dyDescent="0.25">
      <c r="A252" s="34">
        <v>45571</v>
      </c>
      <c r="B252" s="64">
        <v>10</v>
      </c>
      <c r="C252" s="64">
        <v>7</v>
      </c>
      <c r="D252" s="64">
        <v>11</v>
      </c>
      <c r="E252" s="42">
        <v>13.073700000000001</v>
      </c>
      <c r="F2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3" spans="1:6" x14ac:dyDescent="0.25">
      <c r="A253" s="34">
        <v>45571</v>
      </c>
      <c r="B253" s="64">
        <v>10</v>
      </c>
      <c r="C253" s="64">
        <v>7</v>
      </c>
      <c r="D253" s="64">
        <v>12</v>
      </c>
      <c r="E253" s="42">
        <v>21.8032</v>
      </c>
      <c r="F2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4" spans="1:6" x14ac:dyDescent="0.25">
      <c r="A254" s="34">
        <v>45571</v>
      </c>
      <c r="B254" s="64">
        <v>10</v>
      </c>
      <c r="C254" s="64">
        <v>7</v>
      </c>
      <c r="D254" s="64">
        <v>13</v>
      </c>
      <c r="E254" s="42">
        <v>23.942900000000002</v>
      </c>
      <c r="F2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5" spans="1:6" x14ac:dyDescent="0.25">
      <c r="A255" s="34">
        <v>45571</v>
      </c>
      <c r="B255" s="64">
        <v>10</v>
      </c>
      <c r="C255" s="64">
        <v>7</v>
      </c>
      <c r="D255" s="64">
        <v>14</v>
      </c>
      <c r="E255" s="42">
        <v>26.034800000000001</v>
      </c>
      <c r="F2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6" spans="1:6" x14ac:dyDescent="0.25">
      <c r="A256" s="34">
        <v>45571</v>
      </c>
      <c r="B256" s="64">
        <v>10</v>
      </c>
      <c r="C256" s="64">
        <v>7</v>
      </c>
      <c r="D256" s="64">
        <v>15</v>
      </c>
      <c r="E256" s="42">
        <v>32.033099999999997</v>
      </c>
      <c r="F2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7" spans="1:6" x14ac:dyDescent="0.25">
      <c r="A257" s="34">
        <v>45571</v>
      </c>
      <c r="B257" s="64">
        <v>10</v>
      </c>
      <c r="C257" s="64">
        <v>7</v>
      </c>
      <c r="D257" s="64">
        <v>16</v>
      </c>
      <c r="E257" s="42">
        <v>38.5503</v>
      </c>
      <c r="F2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8" spans="1:6" x14ac:dyDescent="0.25">
      <c r="A258" s="34">
        <v>45571</v>
      </c>
      <c r="B258" s="64">
        <v>10</v>
      </c>
      <c r="C258" s="64">
        <v>7</v>
      </c>
      <c r="D258" s="64">
        <v>17</v>
      </c>
      <c r="E258" s="42">
        <v>49.0764</v>
      </c>
      <c r="F2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59" spans="1:6" x14ac:dyDescent="0.25">
      <c r="A259" s="34">
        <v>45571</v>
      </c>
      <c r="B259" s="64">
        <v>10</v>
      </c>
      <c r="C259" s="64">
        <v>7</v>
      </c>
      <c r="D259" s="64">
        <v>18</v>
      </c>
      <c r="E259" s="42">
        <v>168.11850000000001</v>
      </c>
      <c r="F2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0" spans="1:6" x14ac:dyDescent="0.25">
      <c r="A260" s="34">
        <v>45571</v>
      </c>
      <c r="B260" s="64">
        <v>10</v>
      </c>
      <c r="C260" s="64">
        <v>7</v>
      </c>
      <c r="D260" s="64">
        <v>19</v>
      </c>
      <c r="E260" s="42">
        <v>52.846800000000002</v>
      </c>
      <c r="F2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1" spans="1:6" x14ac:dyDescent="0.25">
      <c r="A261" s="34">
        <v>45571</v>
      </c>
      <c r="B261" s="64">
        <v>10</v>
      </c>
      <c r="C261" s="64">
        <v>7</v>
      </c>
      <c r="D261" s="64">
        <v>20</v>
      </c>
      <c r="E261" s="42">
        <v>37.286000000000001</v>
      </c>
      <c r="F2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2" spans="1:6" x14ac:dyDescent="0.25">
      <c r="A262" s="34">
        <v>45571</v>
      </c>
      <c r="B262" s="64">
        <v>10</v>
      </c>
      <c r="C262" s="64">
        <v>7</v>
      </c>
      <c r="D262" s="64">
        <v>21</v>
      </c>
      <c r="E262" s="42">
        <v>49.801900000000003</v>
      </c>
      <c r="F2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3" spans="1:6" x14ac:dyDescent="0.25">
      <c r="A263" s="34">
        <v>45571</v>
      </c>
      <c r="B263" s="64">
        <v>10</v>
      </c>
      <c r="C263" s="64">
        <v>7</v>
      </c>
      <c r="D263" s="64">
        <v>22</v>
      </c>
      <c r="E263" s="42">
        <v>42.597299999999997</v>
      </c>
      <c r="F2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4" spans="1:6" x14ac:dyDescent="0.25">
      <c r="A264" s="34">
        <v>45571</v>
      </c>
      <c r="B264" s="64">
        <v>10</v>
      </c>
      <c r="C264" s="64">
        <v>7</v>
      </c>
      <c r="D264" s="64">
        <v>23</v>
      </c>
      <c r="E264" s="42">
        <v>47.629399999999997</v>
      </c>
      <c r="F2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5" spans="1:6" x14ac:dyDescent="0.25">
      <c r="A265" s="34">
        <v>45571</v>
      </c>
      <c r="B265" s="64">
        <v>10</v>
      </c>
      <c r="C265" s="64">
        <v>7</v>
      </c>
      <c r="D265" s="64">
        <v>24</v>
      </c>
      <c r="E265" s="42">
        <v>33.282899999999998</v>
      </c>
      <c r="F2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6" spans="1:6" x14ac:dyDescent="0.25">
      <c r="A266" s="34">
        <v>45572</v>
      </c>
      <c r="B266" s="64">
        <v>10</v>
      </c>
      <c r="C266" s="64">
        <v>1</v>
      </c>
      <c r="D266" s="64">
        <v>1</v>
      </c>
      <c r="E266" s="42">
        <v>30.047000000000001</v>
      </c>
      <c r="F2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7" spans="1:6" x14ac:dyDescent="0.25">
      <c r="A267" s="34">
        <v>45572</v>
      </c>
      <c r="B267" s="64">
        <v>10</v>
      </c>
      <c r="C267" s="64">
        <v>1</v>
      </c>
      <c r="D267" s="64">
        <v>2</v>
      </c>
      <c r="E267" s="42">
        <v>32.6265</v>
      </c>
      <c r="F2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8" spans="1:6" x14ac:dyDescent="0.25">
      <c r="A268" s="34">
        <v>45572</v>
      </c>
      <c r="B268" s="64">
        <v>10</v>
      </c>
      <c r="C268" s="64">
        <v>1</v>
      </c>
      <c r="D268" s="64">
        <v>3</v>
      </c>
      <c r="E268" s="42">
        <v>28.496200000000002</v>
      </c>
      <c r="F2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69" spans="1:6" x14ac:dyDescent="0.25">
      <c r="A269" s="34">
        <v>45572</v>
      </c>
      <c r="B269" s="64">
        <v>10</v>
      </c>
      <c r="C269" s="64">
        <v>1</v>
      </c>
      <c r="D269" s="64">
        <v>4</v>
      </c>
      <c r="E269" s="42">
        <v>37.915100000000002</v>
      </c>
      <c r="F2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0" spans="1:6" x14ac:dyDescent="0.25">
      <c r="A270" s="34">
        <v>45572</v>
      </c>
      <c r="B270" s="64">
        <v>10</v>
      </c>
      <c r="C270" s="64">
        <v>1</v>
      </c>
      <c r="D270" s="64">
        <v>5</v>
      </c>
      <c r="E270" s="42">
        <v>36.822699999999998</v>
      </c>
      <c r="F2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1" spans="1:6" x14ac:dyDescent="0.25">
      <c r="A271" s="34">
        <v>45572</v>
      </c>
      <c r="B271" s="64">
        <v>10</v>
      </c>
      <c r="C271" s="64">
        <v>1</v>
      </c>
      <c r="D271" s="64">
        <v>6</v>
      </c>
      <c r="E271" s="42">
        <v>31.981100000000001</v>
      </c>
      <c r="F2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2" spans="1:6" x14ac:dyDescent="0.25">
      <c r="A272" s="34">
        <v>45572</v>
      </c>
      <c r="B272" s="64">
        <v>10</v>
      </c>
      <c r="C272" s="64">
        <v>1</v>
      </c>
      <c r="D272" s="64">
        <v>7</v>
      </c>
      <c r="E272" s="42">
        <v>30.018699999999999</v>
      </c>
      <c r="F2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3" spans="1:6" x14ac:dyDescent="0.25">
      <c r="A273" s="34">
        <v>45572</v>
      </c>
      <c r="B273" s="64">
        <v>10</v>
      </c>
      <c r="C273" s="64">
        <v>1</v>
      </c>
      <c r="D273" s="64">
        <v>8</v>
      </c>
      <c r="E273" s="42">
        <v>18.4602</v>
      </c>
      <c r="F2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4" spans="1:6" x14ac:dyDescent="0.25">
      <c r="A274" s="34">
        <v>45572</v>
      </c>
      <c r="B274" s="64">
        <v>10</v>
      </c>
      <c r="C274" s="64">
        <v>1</v>
      </c>
      <c r="D274" s="64">
        <v>9</v>
      </c>
      <c r="E274" s="42">
        <v>21.9255</v>
      </c>
      <c r="F2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5" spans="1:6" x14ac:dyDescent="0.25">
      <c r="A275" s="34">
        <v>45572</v>
      </c>
      <c r="B275" s="64">
        <v>10</v>
      </c>
      <c r="C275" s="64">
        <v>1</v>
      </c>
      <c r="D275" s="64">
        <v>10</v>
      </c>
      <c r="E275" s="42">
        <v>32.401400000000002</v>
      </c>
      <c r="F2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6" spans="1:6" x14ac:dyDescent="0.25">
      <c r="A276" s="34">
        <v>45572</v>
      </c>
      <c r="B276" s="64">
        <v>10</v>
      </c>
      <c r="C276" s="64">
        <v>1</v>
      </c>
      <c r="D276" s="64">
        <v>11</v>
      </c>
      <c r="E276" s="42">
        <v>32.658200000000001</v>
      </c>
      <c r="F2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7" spans="1:6" x14ac:dyDescent="0.25">
      <c r="A277" s="34">
        <v>45572</v>
      </c>
      <c r="B277" s="64">
        <v>10</v>
      </c>
      <c r="C277" s="64">
        <v>1</v>
      </c>
      <c r="D277" s="64">
        <v>12</v>
      </c>
      <c r="E277" s="42">
        <v>41.044499999999999</v>
      </c>
      <c r="F2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8" spans="1:6" x14ac:dyDescent="0.25">
      <c r="A278" s="34">
        <v>45572</v>
      </c>
      <c r="B278" s="64">
        <v>10</v>
      </c>
      <c r="C278" s="64">
        <v>1</v>
      </c>
      <c r="D278" s="64">
        <v>13</v>
      </c>
      <c r="E278" s="42">
        <v>39.617400000000004</v>
      </c>
      <c r="F2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79" spans="1:6" x14ac:dyDescent="0.25">
      <c r="A279" s="34">
        <v>45572</v>
      </c>
      <c r="B279" s="64">
        <v>10</v>
      </c>
      <c r="C279" s="64">
        <v>1</v>
      </c>
      <c r="D279" s="64">
        <v>14</v>
      </c>
      <c r="E279" s="42">
        <v>38.473599999999998</v>
      </c>
      <c r="F2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0" spans="1:6" x14ac:dyDescent="0.25">
      <c r="A280" s="34">
        <v>45572</v>
      </c>
      <c r="B280" s="64">
        <v>10</v>
      </c>
      <c r="C280" s="64">
        <v>1</v>
      </c>
      <c r="D280" s="64">
        <v>15</v>
      </c>
      <c r="E280" s="42">
        <v>41.933300000000003</v>
      </c>
      <c r="F2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1" spans="1:6" x14ac:dyDescent="0.25">
      <c r="A281" s="34">
        <v>45572</v>
      </c>
      <c r="B281" s="64">
        <v>10</v>
      </c>
      <c r="C281" s="64">
        <v>1</v>
      </c>
      <c r="D281" s="64">
        <v>16</v>
      </c>
      <c r="E281" s="42">
        <v>50.721200000000003</v>
      </c>
      <c r="F2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2" spans="1:6" x14ac:dyDescent="0.25">
      <c r="A282" s="34">
        <v>45572</v>
      </c>
      <c r="B282" s="64">
        <v>10</v>
      </c>
      <c r="C282" s="64">
        <v>1</v>
      </c>
      <c r="D282" s="64">
        <v>17</v>
      </c>
      <c r="E282" s="42">
        <v>91.440299999999993</v>
      </c>
      <c r="F2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3" spans="1:6" x14ac:dyDescent="0.25">
      <c r="A283" s="34">
        <v>45572</v>
      </c>
      <c r="B283" s="64">
        <v>10</v>
      </c>
      <c r="C283" s="64">
        <v>1</v>
      </c>
      <c r="D283" s="64">
        <v>18</v>
      </c>
      <c r="E283" s="42">
        <v>232.93299999999999</v>
      </c>
      <c r="F2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4" spans="1:6" x14ac:dyDescent="0.25">
      <c r="A284" s="34">
        <v>45572</v>
      </c>
      <c r="B284" s="64">
        <v>10</v>
      </c>
      <c r="C284" s="64">
        <v>1</v>
      </c>
      <c r="D284" s="64">
        <v>19</v>
      </c>
      <c r="E284" s="42">
        <v>104.6648</v>
      </c>
      <c r="F2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5" spans="1:6" x14ac:dyDescent="0.25">
      <c r="A285" s="34">
        <v>45572</v>
      </c>
      <c r="B285" s="64">
        <v>10</v>
      </c>
      <c r="C285" s="64">
        <v>1</v>
      </c>
      <c r="D285" s="64">
        <v>20</v>
      </c>
      <c r="E285" s="42">
        <v>27.5334</v>
      </c>
      <c r="F2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6" spans="1:6" x14ac:dyDescent="0.25">
      <c r="A286" s="34">
        <v>45572</v>
      </c>
      <c r="B286" s="64">
        <v>10</v>
      </c>
      <c r="C286" s="64">
        <v>1</v>
      </c>
      <c r="D286" s="64">
        <v>21</v>
      </c>
      <c r="E286" s="42">
        <v>54.133800000000001</v>
      </c>
      <c r="F2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7" spans="1:6" x14ac:dyDescent="0.25">
      <c r="A287" s="34">
        <v>45572</v>
      </c>
      <c r="B287" s="64">
        <v>10</v>
      </c>
      <c r="C287" s="64">
        <v>1</v>
      </c>
      <c r="D287" s="64">
        <v>22</v>
      </c>
      <c r="E287" s="42">
        <v>46.071199999999997</v>
      </c>
      <c r="F2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8" spans="1:6" x14ac:dyDescent="0.25">
      <c r="A288" s="34">
        <v>45572</v>
      </c>
      <c r="B288" s="64">
        <v>10</v>
      </c>
      <c r="C288" s="64">
        <v>1</v>
      </c>
      <c r="D288" s="64">
        <v>23</v>
      </c>
      <c r="E288" s="42">
        <v>42.903199999999998</v>
      </c>
      <c r="F2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89" spans="1:6" x14ac:dyDescent="0.25">
      <c r="A289" s="34">
        <v>45572</v>
      </c>
      <c r="B289" s="64">
        <v>10</v>
      </c>
      <c r="C289" s="64">
        <v>1</v>
      </c>
      <c r="D289" s="64">
        <v>24</v>
      </c>
      <c r="E289" s="42">
        <v>28.278199999999998</v>
      </c>
      <c r="F2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0" spans="1:6" x14ac:dyDescent="0.25">
      <c r="A290" s="34">
        <v>45573</v>
      </c>
      <c r="B290" s="64">
        <v>10</v>
      </c>
      <c r="C290" s="64">
        <v>2</v>
      </c>
      <c r="D290" s="64">
        <v>1</v>
      </c>
      <c r="E290" s="42">
        <v>15.0692</v>
      </c>
      <c r="F2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1" spans="1:6" x14ac:dyDescent="0.25">
      <c r="A291" s="34">
        <v>45573</v>
      </c>
      <c r="B291" s="64">
        <v>10</v>
      </c>
      <c r="C291" s="64">
        <v>2</v>
      </c>
      <c r="D291" s="64">
        <v>2</v>
      </c>
      <c r="E291" s="42">
        <v>25.6174</v>
      </c>
      <c r="F2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2" spans="1:6" x14ac:dyDescent="0.25">
      <c r="A292" s="34">
        <v>45573</v>
      </c>
      <c r="B292" s="64">
        <v>10</v>
      </c>
      <c r="C292" s="64">
        <v>2</v>
      </c>
      <c r="D292" s="64">
        <v>3</v>
      </c>
      <c r="E292" s="42">
        <v>15.635</v>
      </c>
      <c r="F2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3" spans="1:6" x14ac:dyDescent="0.25">
      <c r="A293" s="34">
        <v>45573</v>
      </c>
      <c r="B293" s="64">
        <v>10</v>
      </c>
      <c r="C293" s="64">
        <v>2</v>
      </c>
      <c r="D293" s="64">
        <v>4</v>
      </c>
      <c r="E293" s="42">
        <v>12.145200000000001</v>
      </c>
      <c r="F2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4" spans="1:6" x14ac:dyDescent="0.25">
      <c r="A294" s="34">
        <v>45573</v>
      </c>
      <c r="B294" s="64">
        <v>10</v>
      </c>
      <c r="C294" s="64">
        <v>2</v>
      </c>
      <c r="D294" s="64">
        <v>5</v>
      </c>
      <c r="E294" s="42">
        <v>11.9092</v>
      </c>
      <c r="F2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5" spans="1:6" x14ac:dyDescent="0.25">
      <c r="A295" s="34">
        <v>45573</v>
      </c>
      <c r="B295" s="64">
        <v>10</v>
      </c>
      <c r="C295" s="64">
        <v>2</v>
      </c>
      <c r="D295" s="64">
        <v>6</v>
      </c>
      <c r="E295" s="42">
        <v>12.868</v>
      </c>
      <c r="F2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6" spans="1:6" x14ac:dyDescent="0.25">
      <c r="A296" s="34">
        <v>45573</v>
      </c>
      <c r="B296" s="64">
        <v>10</v>
      </c>
      <c r="C296" s="64">
        <v>2</v>
      </c>
      <c r="D296" s="64">
        <v>7</v>
      </c>
      <c r="E296" s="42">
        <v>18.092600000000001</v>
      </c>
      <c r="F2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7" spans="1:6" x14ac:dyDescent="0.25">
      <c r="A297" s="34">
        <v>45573</v>
      </c>
      <c r="B297" s="64">
        <v>10</v>
      </c>
      <c r="C297" s="64">
        <v>2</v>
      </c>
      <c r="D297" s="64">
        <v>8</v>
      </c>
      <c r="E297" s="42">
        <v>-1.1879</v>
      </c>
      <c r="F2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8" spans="1:6" x14ac:dyDescent="0.25">
      <c r="A298" s="34">
        <v>45573</v>
      </c>
      <c r="B298" s="64">
        <v>10</v>
      </c>
      <c r="C298" s="64">
        <v>2</v>
      </c>
      <c r="D298" s="64">
        <v>9</v>
      </c>
      <c r="E298" s="42">
        <v>9.9761000000000006</v>
      </c>
      <c r="F2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299" spans="1:6" x14ac:dyDescent="0.25">
      <c r="A299" s="34">
        <v>45573</v>
      </c>
      <c r="B299" s="64">
        <v>10</v>
      </c>
      <c r="C299" s="64">
        <v>2</v>
      </c>
      <c r="D299" s="64">
        <v>10</v>
      </c>
      <c r="E299" s="42">
        <v>6.8681999999999999</v>
      </c>
      <c r="F2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0" spans="1:6" x14ac:dyDescent="0.25">
      <c r="A300" s="34">
        <v>45573</v>
      </c>
      <c r="B300" s="64">
        <v>10</v>
      </c>
      <c r="C300" s="64">
        <v>2</v>
      </c>
      <c r="D300" s="64">
        <v>11</v>
      </c>
      <c r="E300" s="42">
        <v>5.2164999999999999</v>
      </c>
      <c r="F3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1" spans="1:6" x14ac:dyDescent="0.25">
      <c r="A301" s="34">
        <v>45573</v>
      </c>
      <c r="B301" s="64">
        <v>10</v>
      </c>
      <c r="C301" s="64">
        <v>2</v>
      </c>
      <c r="D301" s="64">
        <v>12</v>
      </c>
      <c r="E301" s="42">
        <v>33.713900000000002</v>
      </c>
      <c r="F3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2" spans="1:6" x14ac:dyDescent="0.25">
      <c r="A302" s="34">
        <v>45573</v>
      </c>
      <c r="B302" s="64">
        <v>10</v>
      </c>
      <c r="C302" s="64">
        <v>2</v>
      </c>
      <c r="D302" s="64">
        <v>13</v>
      </c>
      <c r="E302" s="42">
        <v>39.9221</v>
      </c>
      <c r="F3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3" spans="1:6" x14ac:dyDescent="0.25">
      <c r="A303" s="34">
        <v>45573</v>
      </c>
      <c r="B303" s="64">
        <v>10</v>
      </c>
      <c r="C303" s="64">
        <v>2</v>
      </c>
      <c r="D303" s="64">
        <v>14</v>
      </c>
      <c r="E303" s="42">
        <v>45.472799999999999</v>
      </c>
      <c r="F3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4" spans="1:6" x14ac:dyDescent="0.25">
      <c r="A304" s="34">
        <v>45573</v>
      </c>
      <c r="B304" s="64">
        <v>10</v>
      </c>
      <c r="C304" s="64">
        <v>2</v>
      </c>
      <c r="D304" s="64">
        <v>15</v>
      </c>
      <c r="E304" s="42">
        <v>51.130699999999997</v>
      </c>
      <c r="F3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5" spans="1:6" x14ac:dyDescent="0.25">
      <c r="A305" s="34">
        <v>45573</v>
      </c>
      <c r="B305" s="64">
        <v>10</v>
      </c>
      <c r="C305" s="64">
        <v>2</v>
      </c>
      <c r="D305" s="64">
        <v>16</v>
      </c>
      <c r="E305" s="42">
        <v>59.631300000000003</v>
      </c>
      <c r="F3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6" spans="1:6" x14ac:dyDescent="0.25">
      <c r="A306" s="34">
        <v>45573</v>
      </c>
      <c r="B306" s="64">
        <v>10</v>
      </c>
      <c r="C306" s="64">
        <v>2</v>
      </c>
      <c r="D306" s="64">
        <v>17</v>
      </c>
      <c r="E306" s="42">
        <v>49.250100000000003</v>
      </c>
      <c r="F3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7" spans="1:6" x14ac:dyDescent="0.25">
      <c r="A307" s="34">
        <v>45573</v>
      </c>
      <c r="B307" s="64">
        <v>10</v>
      </c>
      <c r="C307" s="64">
        <v>2</v>
      </c>
      <c r="D307" s="64">
        <v>18</v>
      </c>
      <c r="E307" s="42">
        <v>117.0398</v>
      </c>
      <c r="F3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8" spans="1:6" x14ac:dyDescent="0.25">
      <c r="A308" s="34">
        <v>45573</v>
      </c>
      <c r="B308" s="64">
        <v>10</v>
      </c>
      <c r="C308" s="64">
        <v>2</v>
      </c>
      <c r="D308" s="64">
        <v>19</v>
      </c>
      <c r="E308" s="42">
        <v>23.100899999999999</v>
      </c>
      <c r="F3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09" spans="1:6" x14ac:dyDescent="0.25">
      <c r="A309" s="34">
        <v>45573</v>
      </c>
      <c r="B309" s="64">
        <v>10</v>
      </c>
      <c r="C309" s="64">
        <v>2</v>
      </c>
      <c r="D309" s="64">
        <v>20</v>
      </c>
      <c r="E309" s="42">
        <v>10.7502</v>
      </c>
      <c r="F3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0" spans="1:6" x14ac:dyDescent="0.25">
      <c r="A310" s="34">
        <v>45573</v>
      </c>
      <c r="B310" s="64">
        <v>10</v>
      </c>
      <c r="C310" s="64">
        <v>2</v>
      </c>
      <c r="D310" s="64">
        <v>21</v>
      </c>
      <c r="E310" s="42">
        <v>9.9197000000000006</v>
      </c>
      <c r="F3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1" spans="1:6" x14ac:dyDescent="0.25">
      <c r="A311" s="34">
        <v>45573</v>
      </c>
      <c r="B311" s="64">
        <v>10</v>
      </c>
      <c r="C311" s="64">
        <v>2</v>
      </c>
      <c r="D311" s="64">
        <v>22</v>
      </c>
      <c r="E311" s="42">
        <v>8.0104000000000006</v>
      </c>
      <c r="F3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2" spans="1:6" x14ac:dyDescent="0.25">
      <c r="A312" s="34">
        <v>45573</v>
      </c>
      <c r="B312" s="64">
        <v>10</v>
      </c>
      <c r="C312" s="64">
        <v>2</v>
      </c>
      <c r="D312" s="64">
        <v>23</v>
      </c>
      <c r="E312" s="42">
        <v>7.5701000000000001</v>
      </c>
      <c r="F3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3" spans="1:6" x14ac:dyDescent="0.25">
      <c r="A313" s="34">
        <v>45573</v>
      </c>
      <c r="B313" s="64">
        <v>10</v>
      </c>
      <c r="C313" s="64">
        <v>2</v>
      </c>
      <c r="D313" s="64">
        <v>24</v>
      </c>
      <c r="E313" s="42">
        <v>4.6401000000000003</v>
      </c>
      <c r="F3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4" spans="1:6" x14ac:dyDescent="0.25">
      <c r="A314" s="34">
        <v>45574</v>
      </c>
      <c r="B314" s="64">
        <v>10</v>
      </c>
      <c r="C314" s="64">
        <v>3</v>
      </c>
      <c r="D314" s="64">
        <v>1</v>
      </c>
      <c r="E314" s="42">
        <v>5.2377000000000002</v>
      </c>
      <c r="F3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5" spans="1:6" x14ac:dyDescent="0.25">
      <c r="A315" s="34">
        <v>45574</v>
      </c>
      <c r="B315" s="64">
        <v>10</v>
      </c>
      <c r="C315" s="64">
        <v>3</v>
      </c>
      <c r="D315" s="64">
        <v>2</v>
      </c>
      <c r="E315" s="42">
        <v>5.6660000000000004</v>
      </c>
      <c r="F3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6" spans="1:6" x14ac:dyDescent="0.25">
      <c r="A316" s="34">
        <v>45574</v>
      </c>
      <c r="B316" s="64">
        <v>10</v>
      </c>
      <c r="C316" s="64">
        <v>3</v>
      </c>
      <c r="D316" s="64">
        <v>3</v>
      </c>
      <c r="E316" s="42">
        <v>3.7917999999999998</v>
      </c>
      <c r="F3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7" spans="1:6" x14ac:dyDescent="0.25">
      <c r="A317" s="34">
        <v>45574</v>
      </c>
      <c r="B317" s="64">
        <v>10</v>
      </c>
      <c r="C317" s="64">
        <v>3</v>
      </c>
      <c r="D317" s="64">
        <v>4</v>
      </c>
      <c r="E317" s="42">
        <v>4.9809999999999999</v>
      </c>
      <c r="F3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8" spans="1:6" x14ac:dyDescent="0.25">
      <c r="A318" s="34">
        <v>45574</v>
      </c>
      <c r="B318" s="64">
        <v>10</v>
      </c>
      <c r="C318" s="64">
        <v>3</v>
      </c>
      <c r="D318" s="64">
        <v>5</v>
      </c>
      <c r="E318" s="42">
        <v>5.9001999999999999</v>
      </c>
      <c r="F3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19" spans="1:6" x14ac:dyDescent="0.25">
      <c r="A319" s="34">
        <v>45574</v>
      </c>
      <c r="B319" s="64">
        <v>10</v>
      </c>
      <c r="C319" s="64">
        <v>3</v>
      </c>
      <c r="D319" s="64">
        <v>6</v>
      </c>
      <c r="E319" s="42">
        <v>7.4852999999999996</v>
      </c>
      <c r="F3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0" spans="1:6" x14ac:dyDescent="0.25">
      <c r="A320" s="34">
        <v>45574</v>
      </c>
      <c r="B320" s="64">
        <v>10</v>
      </c>
      <c r="C320" s="64">
        <v>3</v>
      </c>
      <c r="D320" s="64">
        <v>7</v>
      </c>
      <c r="E320" s="42">
        <v>3.7395999999999998</v>
      </c>
      <c r="F3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1" spans="1:6" x14ac:dyDescent="0.25">
      <c r="A321" s="34">
        <v>45574</v>
      </c>
      <c r="B321" s="64">
        <v>10</v>
      </c>
      <c r="C321" s="64">
        <v>3</v>
      </c>
      <c r="D321" s="64">
        <v>8</v>
      </c>
      <c r="E321" s="42">
        <v>-1.6337999999999999</v>
      </c>
      <c r="F3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2" spans="1:6" x14ac:dyDescent="0.25">
      <c r="A322" s="34">
        <v>45574</v>
      </c>
      <c r="B322" s="64">
        <v>10</v>
      </c>
      <c r="C322" s="64">
        <v>3</v>
      </c>
      <c r="D322" s="64">
        <v>9</v>
      </c>
      <c r="E322" s="42">
        <v>11.4411</v>
      </c>
      <c r="F3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3" spans="1:6" x14ac:dyDescent="0.25">
      <c r="A323" s="34">
        <v>45574</v>
      </c>
      <c r="B323" s="64">
        <v>10</v>
      </c>
      <c r="C323" s="64">
        <v>3</v>
      </c>
      <c r="D323" s="64">
        <v>10</v>
      </c>
      <c r="E323" s="42">
        <v>11.7277</v>
      </c>
      <c r="F3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4" spans="1:6" x14ac:dyDescent="0.25">
      <c r="A324" s="34">
        <v>45574</v>
      </c>
      <c r="B324" s="64">
        <v>10</v>
      </c>
      <c r="C324" s="64">
        <v>3</v>
      </c>
      <c r="D324" s="64">
        <v>11</v>
      </c>
      <c r="E324" s="42">
        <v>29.064299999999999</v>
      </c>
      <c r="F3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5" spans="1:6" x14ac:dyDescent="0.25">
      <c r="A325" s="34">
        <v>45574</v>
      </c>
      <c r="B325" s="64">
        <v>10</v>
      </c>
      <c r="C325" s="64">
        <v>3</v>
      </c>
      <c r="D325" s="64">
        <v>12</v>
      </c>
      <c r="E325" s="42">
        <v>28.8645</v>
      </c>
      <c r="F3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6" spans="1:6" x14ac:dyDescent="0.25">
      <c r="A326" s="34">
        <v>45574</v>
      </c>
      <c r="B326" s="64">
        <v>10</v>
      </c>
      <c r="C326" s="64">
        <v>3</v>
      </c>
      <c r="D326" s="64">
        <v>13</v>
      </c>
      <c r="E326" s="42">
        <v>34.138199999999998</v>
      </c>
      <c r="F3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7" spans="1:6" x14ac:dyDescent="0.25">
      <c r="A327" s="34">
        <v>45574</v>
      </c>
      <c r="B327" s="64">
        <v>10</v>
      </c>
      <c r="C327" s="64">
        <v>3</v>
      </c>
      <c r="D327" s="64">
        <v>14</v>
      </c>
      <c r="E327" s="42">
        <v>32.460999999999999</v>
      </c>
      <c r="F3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8" spans="1:6" x14ac:dyDescent="0.25">
      <c r="A328" s="34">
        <v>45574</v>
      </c>
      <c r="B328" s="64">
        <v>10</v>
      </c>
      <c r="C328" s="64">
        <v>3</v>
      </c>
      <c r="D328" s="64">
        <v>15</v>
      </c>
      <c r="E328" s="42">
        <v>27.795300000000001</v>
      </c>
      <c r="F3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29" spans="1:6" x14ac:dyDescent="0.25">
      <c r="A329" s="34">
        <v>45574</v>
      </c>
      <c r="B329" s="64">
        <v>10</v>
      </c>
      <c r="C329" s="64">
        <v>3</v>
      </c>
      <c r="D329" s="64">
        <v>16</v>
      </c>
      <c r="E329" s="42">
        <v>34.825299999999999</v>
      </c>
      <c r="F3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0" spans="1:6" x14ac:dyDescent="0.25">
      <c r="A330" s="34">
        <v>45574</v>
      </c>
      <c r="B330" s="64">
        <v>10</v>
      </c>
      <c r="C330" s="64">
        <v>3</v>
      </c>
      <c r="D330" s="64">
        <v>17</v>
      </c>
      <c r="E330" s="42">
        <v>39.384</v>
      </c>
      <c r="F3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1" spans="1:6" x14ac:dyDescent="0.25">
      <c r="A331" s="34">
        <v>45574</v>
      </c>
      <c r="B331" s="64">
        <v>10</v>
      </c>
      <c r="C331" s="64">
        <v>3</v>
      </c>
      <c r="D331" s="64">
        <v>18</v>
      </c>
      <c r="E331" s="42">
        <v>55.756100000000004</v>
      </c>
      <c r="F3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2" spans="1:6" x14ac:dyDescent="0.25">
      <c r="A332" s="34">
        <v>45574</v>
      </c>
      <c r="B332" s="64">
        <v>10</v>
      </c>
      <c r="C332" s="64">
        <v>3</v>
      </c>
      <c r="D332" s="64">
        <v>19</v>
      </c>
      <c r="E332" s="42">
        <v>19.923400000000001</v>
      </c>
      <c r="F3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3" spans="1:6" x14ac:dyDescent="0.25">
      <c r="A333" s="34">
        <v>45574</v>
      </c>
      <c r="B333" s="64">
        <v>10</v>
      </c>
      <c r="C333" s="64">
        <v>3</v>
      </c>
      <c r="D333" s="64">
        <v>20</v>
      </c>
      <c r="E333" s="42">
        <v>13.837400000000001</v>
      </c>
      <c r="F3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4" spans="1:6" x14ac:dyDescent="0.25">
      <c r="A334" s="34">
        <v>45574</v>
      </c>
      <c r="B334" s="64">
        <v>10</v>
      </c>
      <c r="C334" s="64">
        <v>3</v>
      </c>
      <c r="D334" s="64">
        <v>21</v>
      </c>
      <c r="E334" s="42">
        <v>4.2458</v>
      </c>
      <c r="F3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5" spans="1:6" x14ac:dyDescent="0.25">
      <c r="A335" s="34">
        <v>45574</v>
      </c>
      <c r="B335" s="64">
        <v>10</v>
      </c>
      <c r="C335" s="64">
        <v>3</v>
      </c>
      <c r="D335" s="64">
        <v>22</v>
      </c>
      <c r="E335" s="42">
        <v>3.1859000000000002</v>
      </c>
      <c r="F3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6" spans="1:6" x14ac:dyDescent="0.25">
      <c r="A336" s="34">
        <v>45574</v>
      </c>
      <c r="B336" s="64">
        <v>10</v>
      </c>
      <c r="C336" s="64">
        <v>3</v>
      </c>
      <c r="D336" s="64">
        <v>23</v>
      </c>
      <c r="E336" s="42">
        <v>-0.15490000000000001</v>
      </c>
      <c r="F3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7" spans="1:6" x14ac:dyDescent="0.25">
      <c r="A337" s="34">
        <v>45574</v>
      </c>
      <c r="B337" s="64">
        <v>10</v>
      </c>
      <c r="C337" s="64">
        <v>3</v>
      </c>
      <c r="D337" s="64">
        <v>24</v>
      </c>
      <c r="E337" s="42">
        <v>-4.1600999999999999</v>
      </c>
      <c r="F3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8" spans="1:6" x14ac:dyDescent="0.25">
      <c r="A338" s="34">
        <v>45575</v>
      </c>
      <c r="B338" s="64">
        <v>10</v>
      </c>
      <c r="C338" s="64">
        <v>4</v>
      </c>
      <c r="D338" s="64">
        <v>1</v>
      </c>
      <c r="E338" s="42">
        <v>-17.5413</v>
      </c>
      <c r="F3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39" spans="1:6" x14ac:dyDescent="0.25">
      <c r="A339" s="34">
        <v>45575</v>
      </c>
      <c r="B339" s="64">
        <v>10</v>
      </c>
      <c r="C339" s="64">
        <v>4</v>
      </c>
      <c r="D339" s="64">
        <v>2</v>
      </c>
      <c r="E339" s="42">
        <v>-6.7423000000000002</v>
      </c>
      <c r="F3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0" spans="1:6" x14ac:dyDescent="0.25">
      <c r="A340" s="34">
        <v>45575</v>
      </c>
      <c r="B340" s="64">
        <v>10</v>
      </c>
      <c r="C340" s="64">
        <v>4</v>
      </c>
      <c r="D340" s="64">
        <v>3</v>
      </c>
      <c r="E340" s="42">
        <v>-3.0449999999999999</v>
      </c>
      <c r="F3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1" spans="1:6" x14ac:dyDescent="0.25">
      <c r="A341" s="34">
        <v>45575</v>
      </c>
      <c r="B341" s="64">
        <v>10</v>
      </c>
      <c r="C341" s="64">
        <v>4</v>
      </c>
      <c r="D341" s="64">
        <v>4</v>
      </c>
      <c r="E341" s="42">
        <v>-3.1474000000000002</v>
      </c>
      <c r="F3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2" spans="1:6" x14ac:dyDescent="0.25">
      <c r="A342" s="34">
        <v>45575</v>
      </c>
      <c r="B342" s="64">
        <v>10</v>
      </c>
      <c r="C342" s="64">
        <v>4</v>
      </c>
      <c r="D342" s="64">
        <v>5</v>
      </c>
      <c r="E342" s="42">
        <v>-4.3113999999999999</v>
      </c>
      <c r="F3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3" spans="1:6" x14ac:dyDescent="0.25">
      <c r="A343" s="34">
        <v>45575</v>
      </c>
      <c r="B343" s="64">
        <v>10</v>
      </c>
      <c r="C343" s="64">
        <v>4</v>
      </c>
      <c r="D343" s="64">
        <v>6</v>
      </c>
      <c r="E343" s="42">
        <v>-3.5293999999999999</v>
      </c>
      <c r="F3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4" spans="1:6" x14ac:dyDescent="0.25">
      <c r="A344" s="34">
        <v>45575</v>
      </c>
      <c r="B344" s="64">
        <v>10</v>
      </c>
      <c r="C344" s="64">
        <v>4</v>
      </c>
      <c r="D344" s="64">
        <v>7</v>
      </c>
      <c r="E344" s="42">
        <v>-4.9391999999999996</v>
      </c>
      <c r="F3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5" spans="1:6" x14ac:dyDescent="0.25">
      <c r="A345" s="34">
        <v>45575</v>
      </c>
      <c r="B345" s="64">
        <v>10</v>
      </c>
      <c r="C345" s="64">
        <v>4</v>
      </c>
      <c r="D345" s="64">
        <v>8</v>
      </c>
      <c r="E345" s="42">
        <v>0.79079999999999995</v>
      </c>
      <c r="F3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6" spans="1:6" x14ac:dyDescent="0.25">
      <c r="A346" s="34">
        <v>45575</v>
      </c>
      <c r="B346" s="64">
        <v>10</v>
      </c>
      <c r="C346" s="64">
        <v>4</v>
      </c>
      <c r="D346" s="64">
        <v>9</v>
      </c>
      <c r="E346" s="42">
        <v>15.559100000000001</v>
      </c>
      <c r="F3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7" spans="1:6" x14ac:dyDescent="0.25">
      <c r="A347" s="34">
        <v>45575</v>
      </c>
      <c r="B347" s="64">
        <v>10</v>
      </c>
      <c r="C347" s="64">
        <v>4</v>
      </c>
      <c r="D347" s="64">
        <v>10</v>
      </c>
      <c r="E347" s="42">
        <v>20.254300000000001</v>
      </c>
      <c r="F3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8" spans="1:6" x14ac:dyDescent="0.25">
      <c r="A348" s="34">
        <v>45575</v>
      </c>
      <c r="B348" s="64">
        <v>10</v>
      </c>
      <c r="C348" s="64">
        <v>4</v>
      </c>
      <c r="D348" s="64">
        <v>11</v>
      </c>
      <c r="E348" s="42">
        <v>20.410900000000002</v>
      </c>
      <c r="F3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49" spans="1:6" x14ac:dyDescent="0.25">
      <c r="A349" s="34">
        <v>45575</v>
      </c>
      <c r="B349" s="64">
        <v>10</v>
      </c>
      <c r="C349" s="64">
        <v>4</v>
      </c>
      <c r="D349" s="64">
        <v>12</v>
      </c>
      <c r="E349" s="42">
        <v>32.691499999999998</v>
      </c>
      <c r="F3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0" spans="1:6" x14ac:dyDescent="0.25">
      <c r="A350" s="34">
        <v>45575</v>
      </c>
      <c r="B350" s="64">
        <v>10</v>
      </c>
      <c r="C350" s="64">
        <v>4</v>
      </c>
      <c r="D350" s="64">
        <v>13</v>
      </c>
      <c r="E350" s="42">
        <v>36.5501</v>
      </c>
      <c r="F3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1" spans="1:6" x14ac:dyDescent="0.25">
      <c r="A351" s="34">
        <v>45575</v>
      </c>
      <c r="B351" s="64">
        <v>10</v>
      </c>
      <c r="C351" s="64">
        <v>4</v>
      </c>
      <c r="D351" s="64">
        <v>14</v>
      </c>
      <c r="E351" s="42">
        <v>35.589300000000001</v>
      </c>
      <c r="F3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2" spans="1:6" x14ac:dyDescent="0.25">
      <c r="A352" s="34">
        <v>45575</v>
      </c>
      <c r="B352" s="64">
        <v>10</v>
      </c>
      <c r="C352" s="64">
        <v>4</v>
      </c>
      <c r="D352" s="64">
        <v>15</v>
      </c>
      <c r="E352" s="42">
        <v>37.463900000000002</v>
      </c>
      <c r="F3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3" spans="1:6" x14ac:dyDescent="0.25">
      <c r="A353" s="34">
        <v>45575</v>
      </c>
      <c r="B353" s="64">
        <v>10</v>
      </c>
      <c r="C353" s="64">
        <v>4</v>
      </c>
      <c r="D353" s="64">
        <v>16</v>
      </c>
      <c r="E353" s="42">
        <v>33.852400000000003</v>
      </c>
      <c r="F3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4" spans="1:6" x14ac:dyDescent="0.25">
      <c r="A354" s="34">
        <v>45575</v>
      </c>
      <c r="B354" s="64">
        <v>10</v>
      </c>
      <c r="C354" s="64">
        <v>4</v>
      </c>
      <c r="D354" s="64">
        <v>17</v>
      </c>
      <c r="E354" s="42">
        <v>50.919800000000002</v>
      </c>
      <c r="F3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5" spans="1:6" x14ac:dyDescent="0.25">
      <c r="A355" s="34">
        <v>45575</v>
      </c>
      <c r="B355" s="64">
        <v>10</v>
      </c>
      <c r="C355" s="64">
        <v>4</v>
      </c>
      <c r="D355" s="64">
        <v>18</v>
      </c>
      <c r="E355" s="42">
        <v>53.683900000000001</v>
      </c>
      <c r="F3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6" spans="1:6" x14ac:dyDescent="0.25">
      <c r="A356" s="34">
        <v>45575</v>
      </c>
      <c r="B356" s="64">
        <v>10</v>
      </c>
      <c r="C356" s="64">
        <v>4</v>
      </c>
      <c r="D356" s="64">
        <v>19</v>
      </c>
      <c r="E356" s="42">
        <v>26.7498</v>
      </c>
      <c r="F3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7" spans="1:6" x14ac:dyDescent="0.25">
      <c r="A357" s="34">
        <v>45575</v>
      </c>
      <c r="B357" s="64">
        <v>10</v>
      </c>
      <c r="C357" s="64">
        <v>4</v>
      </c>
      <c r="D357" s="64">
        <v>20</v>
      </c>
      <c r="E357" s="42">
        <v>12.2067</v>
      </c>
      <c r="F3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8" spans="1:6" x14ac:dyDescent="0.25">
      <c r="A358" s="34">
        <v>45575</v>
      </c>
      <c r="B358" s="64">
        <v>10</v>
      </c>
      <c r="C358" s="64">
        <v>4</v>
      </c>
      <c r="D358" s="64">
        <v>21</v>
      </c>
      <c r="E358" s="42">
        <v>11.403600000000001</v>
      </c>
      <c r="F3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59" spans="1:6" x14ac:dyDescent="0.25">
      <c r="A359" s="34">
        <v>45575</v>
      </c>
      <c r="B359" s="64">
        <v>10</v>
      </c>
      <c r="C359" s="64">
        <v>4</v>
      </c>
      <c r="D359" s="64">
        <v>22</v>
      </c>
      <c r="E359" s="42">
        <v>1.0757000000000001</v>
      </c>
      <c r="F3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0" spans="1:6" x14ac:dyDescent="0.25">
      <c r="A360" s="34">
        <v>45575</v>
      </c>
      <c r="B360" s="64">
        <v>10</v>
      </c>
      <c r="C360" s="64">
        <v>4</v>
      </c>
      <c r="D360" s="64">
        <v>23</v>
      </c>
      <c r="E360" s="42">
        <v>-4.5782999999999996</v>
      </c>
      <c r="F3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1" spans="1:6" x14ac:dyDescent="0.25">
      <c r="A361" s="34">
        <v>45575</v>
      </c>
      <c r="B361" s="64">
        <v>10</v>
      </c>
      <c r="C361" s="64">
        <v>4</v>
      </c>
      <c r="D361" s="64">
        <v>24</v>
      </c>
      <c r="E361" s="42">
        <v>-4.3487</v>
      </c>
      <c r="F3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2" spans="1:6" x14ac:dyDescent="0.25">
      <c r="A362" s="34">
        <v>45576</v>
      </c>
      <c r="B362" s="64">
        <v>10</v>
      </c>
      <c r="C362" s="64">
        <v>5</v>
      </c>
      <c r="D362" s="64">
        <v>1</v>
      </c>
      <c r="E362" s="42">
        <v>-3.3799000000000001</v>
      </c>
      <c r="F3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3" spans="1:6" x14ac:dyDescent="0.25">
      <c r="A363" s="34">
        <v>45576</v>
      </c>
      <c r="B363" s="64">
        <v>10</v>
      </c>
      <c r="C363" s="64">
        <v>5</v>
      </c>
      <c r="D363" s="64">
        <v>2</v>
      </c>
      <c r="E363" s="42">
        <v>-2.9182000000000001</v>
      </c>
      <c r="F3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4" spans="1:6" x14ac:dyDescent="0.25">
      <c r="A364" s="34">
        <v>45576</v>
      </c>
      <c r="B364" s="64">
        <v>10</v>
      </c>
      <c r="C364" s="64">
        <v>5</v>
      </c>
      <c r="D364" s="64">
        <v>3</v>
      </c>
      <c r="E364" s="42">
        <v>-1.0529999999999999</v>
      </c>
      <c r="F3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5" spans="1:6" x14ac:dyDescent="0.25">
      <c r="A365" s="34">
        <v>45576</v>
      </c>
      <c r="B365" s="64">
        <v>10</v>
      </c>
      <c r="C365" s="64">
        <v>5</v>
      </c>
      <c r="D365" s="64">
        <v>4</v>
      </c>
      <c r="E365" s="42">
        <v>-1.1548</v>
      </c>
      <c r="F3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6" spans="1:6" x14ac:dyDescent="0.25">
      <c r="A366" s="34">
        <v>45576</v>
      </c>
      <c r="B366" s="64">
        <v>10</v>
      </c>
      <c r="C366" s="64">
        <v>5</v>
      </c>
      <c r="D366" s="64">
        <v>5</v>
      </c>
      <c r="E366" s="42">
        <v>-3.2132999999999998</v>
      </c>
      <c r="F3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7" spans="1:6" x14ac:dyDescent="0.25">
      <c r="A367" s="34">
        <v>45576</v>
      </c>
      <c r="B367" s="64">
        <v>10</v>
      </c>
      <c r="C367" s="64">
        <v>5</v>
      </c>
      <c r="D367" s="64">
        <v>6</v>
      </c>
      <c r="E367" s="42">
        <v>-2.4990999999999999</v>
      </c>
      <c r="F3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8" spans="1:6" x14ac:dyDescent="0.25">
      <c r="A368" s="34">
        <v>45576</v>
      </c>
      <c r="B368" s="64">
        <v>10</v>
      </c>
      <c r="C368" s="64">
        <v>5</v>
      </c>
      <c r="D368" s="64">
        <v>7</v>
      </c>
      <c r="E368" s="42">
        <v>1.1005</v>
      </c>
      <c r="F3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69" spans="1:6" x14ac:dyDescent="0.25">
      <c r="A369" s="34">
        <v>45576</v>
      </c>
      <c r="B369" s="64">
        <v>10</v>
      </c>
      <c r="C369" s="64">
        <v>5</v>
      </c>
      <c r="D369" s="64">
        <v>8</v>
      </c>
      <c r="E369" s="42">
        <v>4.7621000000000002</v>
      </c>
      <c r="F3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0" spans="1:6" x14ac:dyDescent="0.25">
      <c r="A370" s="34">
        <v>45576</v>
      </c>
      <c r="B370" s="64">
        <v>10</v>
      </c>
      <c r="C370" s="64">
        <v>5</v>
      </c>
      <c r="D370" s="64">
        <v>9</v>
      </c>
      <c r="E370" s="42">
        <v>2.4836</v>
      </c>
      <c r="F3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1" spans="1:6" x14ac:dyDescent="0.25">
      <c r="A371" s="34">
        <v>45576</v>
      </c>
      <c r="B371" s="64">
        <v>10</v>
      </c>
      <c r="C371" s="64">
        <v>5</v>
      </c>
      <c r="D371" s="64">
        <v>10</v>
      </c>
      <c r="E371" s="42">
        <v>8.3552</v>
      </c>
      <c r="F3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2" spans="1:6" x14ac:dyDescent="0.25">
      <c r="A372" s="34">
        <v>45576</v>
      </c>
      <c r="B372" s="64">
        <v>10</v>
      </c>
      <c r="C372" s="64">
        <v>5</v>
      </c>
      <c r="D372" s="64">
        <v>11</v>
      </c>
      <c r="E372" s="42">
        <v>24.996600000000001</v>
      </c>
      <c r="F3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3" spans="1:6" x14ac:dyDescent="0.25">
      <c r="A373" s="34">
        <v>45576</v>
      </c>
      <c r="B373" s="64">
        <v>10</v>
      </c>
      <c r="C373" s="64">
        <v>5</v>
      </c>
      <c r="D373" s="64">
        <v>12</v>
      </c>
      <c r="E373" s="42">
        <v>32.6492</v>
      </c>
      <c r="F3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4" spans="1:6" x14ac:dyDescent="0.25">
      <c r="A374" s="34">
        <v>45576</v>
      </c>
      <c r="B374" s="64">
        <v>10</v>
      </c>
      <c r="C374" s="64">
        <v>5</v>
      </c>
      <c r="D374" s="64">
        <v>13</v>
      </c>
      <c r="E374" s="42">
        <v>42.0595</v>
      </c>
      <c r="F3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5" spans="1:6" x14ac:dyDescent="0.25">
      <c r="A375" s="34">
        <v>45576</v>
      </c>
      <c r="B375" s="64">
        <v>10</v>
      </c>
      <c r="C375" s="64">
        <v>5</v>
      </c>
      <c r="D375" s="64">
        <v>14</v>
      </c>
      <c r="E375" s="42">
        <v>38.518900000000002</v>
      </c>
      <c r="F3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6" spans="1:6" x14ac:dyDescent="0.25">
      <c r="A376" s="34">
        <v>45576</v>
      </c>
      <c r="B376" s="64">
        <v>10</v>
      </c>
      <c r="C376" s="64">
        <v>5</v>
      </c>
      <c r="D376" s="64">
        <v>15</v>
      </c>
      <c r="E376" s="42">
        <v>37.569000000000003</v>
      </c>
      <c r="F3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7" spans="1:6" x14ac:dyDescent="0.25">
      <c r="A377" s="34">
        <v>45576</v>
      </c>
      <c r="B377" s="64">
        <v>10</v>
      </c>
      <c r="C377" s="64">
        <v>5</v>
      </c>
      <c r="D377" s="64">
        <v>16</v>
      </c>
      <c r="E377" s="42">
        <v>44.625799999999998</v>
      </c>
      <c r="F3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8" spans="1:6" x14ac:dyDescent="0.25">
      <c r="A378" s="34">
        <v>45576</v>
      </c>
      <c r="B378" s="64">
        <v>10</v>
      </c>
      <c r="C378" s="64">
        <v>5</v>
      </c>
      <c r="D378" s="64">
        <v>17</v>
      </c>
      <c r="E378" s="42">
        <v>55.961300000000001</v>
      </c>
      <c r="F3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79" spans="1:6" x14ac:dyDescent="0.25">
      <c r="A379" s="34">
        <v>45576</v>
      </c>
      <c r="B379" s="64">
        <v>10</v>
      </c>
      <c r="C379" s="64">
        <v>5</v>
      </c>
      <c r="D379" s="64">
        <v>18</v>
      </c>
      <c r="E379" s="42">
        <v>57.869100000000003</v>
      </c>
      <c r="F3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0" spans="1:6" x14ac:dyDescent="0.25">
      <c r="A380" s="34">
        <v>45576</v>
      </c>
      <c r="B380" s="64">
        <v>10</v>
      </c>
      <c r="C380" s="64">
        <v>5</v>
      </c>
      <c r="D380" s="64">
        <v>19</v>
      </c>
      <c r="E380" s="42">
        <v>44.749299999999998</v>
      </c>
      <c r="F3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1" spans="1:6" x14ac:dyDescent="0.25">
      <c r="A381" s="34">
        <v>45576</v>
      </c>
      <c r="B381" s="64">
        <v>10</v>
      </c>
      <c r="C381" s="64">
        <v>5</v>
      </c>
      <c r="D381" s="64">
        <v>20</v>
      </c>
      <c r="E381" s="42">
        <v>10.720599999999999</v>
      </c>
      <c r="F3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2" spans="1:6" x14ac:dyDescent="0.25">
      <c r="A382" s="34">
        <v>45576</v>
      </c>
      <c r="B382" s="64">
        <v>10</v>
      </c>
      <c r="C382" s="64">
        <v>5</v>
      </c>
      <c r="D382" s="64">
        <v>21</v>
      </c>
      <c r="E382" s="42">
        <v>6.0595999999999997</v>
      </c>
      <c r="F3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3" spans="1:6" x14ac:dyDescent="0.25">
      <c r="A383" s="34">
        <v>45576</v>
      </c>
      <c r="B383" s="64">
        <v>10</v>
      </c>
      <c r="C383" s="64">
        <v>5</v>
      </c>
      <c r="D383" s="64">
        <v>22</v>
      </c>
      <c r="E383" s="42">
        <v>2.7157</v>
      </c>
      <c r="F3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4" spans="1:6" x14ac:dyDescent="0.25">
      <c r="A384" s="34">
        <v>45576</v>
      </c>
      <c r="B384" s="64">
        <v>10</v>
      </c>
      <c r="C384" s="64">
        <v>5</v>
      </c>
      <c r="D384" s="64">
        <v>23</v>
      </c>
      <c r="E384" s="42">
        <v>-14.4009</v>
      </c>
      <c r="F3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5" spans="1:6" x14ac:dyDescent="0.25">
      <c r="A385" s="34">
        <v>45576</v>
      </c>
      <c r="B385" s="64">
        <v>10</v>
      </c>
      <c r="C385" s="64">
        <v>5</v>
      </c>
      <c r="D385" s="64">
        <v>24</v>
      </c>
      <c r="E385" s="42">
        <v>-4.6978999999999997</v>
      </c>
      <c r="F3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6" spans="1:6" x14ac:dyDescent="0.25">
      <c r="A386" s="34">
        <v>45577</v>
      </c>
      <c r="B386" s="64">
        <v>10</v>
      </c>
      <c r="C386" s="64">
        <v>6</v>
      </c>
      <c r="D386" s="64">
        <v>1</v>
      </c>
      <c r="E386" s="42">
        <v>-2.0969000000000002</v>
      </c>
      <c r="F3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7" spans="1:6" x14ac:dyDescent="0.25">
      <c r="A387" s="34">
        <v>45577</v>
      </c>
      <c r="B387" s="64">
        <v>10</v>
      </c>
      <c r="C387" s="64">
        <v>6</v>
      </c>
      <c r="D387" s="64">
        <v>2</v>
      </c>
      <c r="E387" s="42">
        <v>1.3391</v>
      </c>
      <c r="F3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8" spans="1:6" x14ac:dyDescent="0.25">
      <c r="A388" s="34">
        <v>45577</v>
      </c>
      <c r="B388" s="64">
        <v>10</v>
      </c>
      <c r="C388" s="64">
        <v>6</v>
      </c>
      <c r="D388" s="64">
        <v>3</v>
      </c>
      <c r="E388" s="42">
        <v>2.4702999999999999</v>
      </c>
      <c r="F3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89" spans="1:6" x14ac:dyDescent="0.25">
      <c r="A389" s="34">
        <v>45577</v>
      </c>
      <c r="B389" s="64">
        <v>10</v>
      </c>
      <c r="C389" s="64">
        <v>6</v>
      </c>
      <c r="D389" s="64">
        <v>4</v>
      </c>
      <c r="E389" s="42">
        <v>3.5019999999999998</v>
      </c>
      <c r="F3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0" spans="1:6" x14ac:dyDescent="0.25">
      <c r="A390" s="34">
        <v>45577</v>
      </c>
      <c r="B390" s="64">
        <v>10</v>
      </c>
      <c r="C390" s="64">
        <v>6</v>
      </c>
      <c r="D390" s="64">
        <v>5</v>
      </c>
      <c r="E390" s="42">
        <v>3.2023999999999999</v>
      </c>
      <c r="F3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1" spans="1:6" x14ac:dyDescent="0.25">
      <c r="A391" s="34">
        <v>45577</v>
      </c>
      <c r="B391" s="64">
        <v>10</v>
      </c>
      <c r="C391" s="64">
        <v>6</v>
      </c>
      <c r="D391" s="64">
        <v>6</v>
      </c>
      <c r="E391" s="42">
        <v>1.4258999999999999</v>
      </c>
      <c r="F3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2" spans="1:6" x14ac:dyDescent="0.25">
      <c r="A392" s="34">
        <v>45577</v>
      </c>
      <c r="B392" s="64">
        <v>10</v>
      </c>
      <c r="C392" s="64">
        <v>6</v>
      </c>
      <c r="D392" s="64">
        <v>7</v>
      </c>
      <c r="E392" s="42">
        <v>10.0067</v>
      </c>
      <c r="F3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3" spans="1:6" x14ac:dyDescent="0.25">
      <c r="A393" s="34">
        <v>45577</v>
      </c>
      <c r="B393" s="64">
        <v>10</v>
      </c>
      <c r="C393" s="64">
        <v>6</v>
      </c>
      <c r="D393" s="64">
        <v>8</v>
      </c>
      <c r="E393" s="42">
        <v>0.2747</v>
      </c>
      <c r="F3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4" spans="1:6" x14ac:dyDescent="0.25">
      <c r="A394" s="34">
        <v>45577</v>
      </c>
      <c r="B394" s="64">
        <v>10</v>
      </c>
      <c r="C394" s="64">
        <v>6</v>
      </c>
      <c r="D394" s="64">
        <v>9</v>
      </c>
      <c r="E394" s="42">
        <v>10.0465</v>
      </c>
      <c r="F3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5" spans="1:6" x14ac:dyDescent="0.25">
      <c r="A395" s="34">
        <v>45577</v>
      </c>
      <c r="B395" s="64">
        <v>10</v>
      </c>
      <c r="C395" s="64">
        <v>6</v>
      </c>
      <c r="D395" s="64">
        <v>10</v>
      </c>
      <c r="E395" s="42">
        <v>10.216200000000001</v>
      </c>
      <c r="F3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6" spans="1:6" x14ac:dyDescent="0.25">
      <c r="A396" s="34">
        <v>45577</v>
      </c>
      <c r="B396" s="64">
        <v>10</v>
      </c>
      <c r="C396" s="64">
        <v>6</v>
      </c>
      <c r="D396" s="64">
        <v>11</v>
      </c>
      <c r="E396" s="42">
        <v>13.2951</v>
      </c>
      <c r="F3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7" spans="1:6" x14ac:dyDescent="0.25">
      <c r="A397" s="34">
        <v>45577</v>
      </c>
      <c r="B397" s="64">
        <v>10</v>
      </c>
      <c r="C397" s="64">
        <v>6</v>
      </c>
      <c r="D397" s="64">
        <v>12</v>
      </c>
      <c r="E397" s="42">
        <v>18.832799999999999</v>
      </c>
      <c r="F3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8" spans="1:6" x14ac:dyDescent="0.25">
      <c r="A398" s="34">
        <v>45577</v>
      </c>
      <c r="B398" s="64">
        <v>10</v>
      </c>
      <c r="C398" s="64">
        <v>6</v>
      </c>
      <c r="D398" s="64">
        <v>13</v>
      </c>
      <c r="E398" s="42">
        <v>22.3371</v>
      </c>
      <c r="F3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399" spans="1:6" x14ac:dyDescent="0.25">
      <c r="A399" s="34">
        <v>45577</v>
      </c>
      <c r="B399" s="64">
        <v>10</v>
      </c>
      <c r="C399" s="64">
        <v>6</v>
      </c>
      <c r="D399" s="64">
        <v>14</v>
      </c>
      <c r="E399" s="42">
        <v>24.902699999999999</v>
      </c>
      <c r="F3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0" spans="1:6" x14ac:dyDescent="0.25">
      <c r="A400" s="34">
        <v>45577</v>
      </c>
      <c r="B400" s="64">
        <v>10</v>
      </c>
      <c r="C400" s="64">
        <v>6</v>
      </c>
      <c r="D400" s="64">
        <v>15</v>
      </c>
      <c r="E400" s="42">
        <v>23.725899999999999</v>
      </c>
      <c r="F4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1" spans="1:6" x14ac:dyDescent="0.25">
      <c r="A401" s="34">
        <v>45577</v>
      </c>
      <c r="B401" s="64">
        <v>10</v>
      </c>
      <c r="C401" s="64">
        <v>6</v>
      </c>
      <c r="D401" s="64">
        <v>16</v>
      </c>
      <c r="E401" s="42">
        <v>27.514800000000001</v>
      </c>
      <c r="F4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2" spans="1:6" x14ac:dyDescent="0.25">
      <c r="A402" s="34">
        <v>45577</v>
      </c>
      <c r="B402" s="64">
        <v>10</v>
      </c>
      <c r="C402" s="64">
        <v>6</v>
      </c>
      <c r="D402" s="64">
        <v>17</v>
      </c>
      <c r="E402" s="42">
        <v>43.844299999999997</v>
      </c>
      <c r="F4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3" spans="1:6" x14ac:dyDescent="0.25">
      <c r="A403" s="34">
        <v>45577</v>
      </c>
      <c r="B403" s="64">
        <v>10</v>
      </c>
      <c r="C403" s="64">
        <v>6</v>
      </c>
      <c r="D403" s="64">
        <v>18</v>
      </c>
      <c r="E403" s="42">
        <v>58.4056</v>
      </c>
      <c r="F4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4" spans="1:6" x14ac:dyDescent="0.25">
      <c r="A404" s="34">
        <v>45577</v>
      </c>
      <c r="B404" s="64">
        <v>10</v>
      </c>
      <c r="C404" s="64">
        <v>6</v>
      </c>
      <c r="D404" s="64">
        <v>19</v>
      </c>
      <c r="E404" s="42">
        <v>45.679699999999997</v>
      </c>
      <c r="F4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5" spans="1:6" x14ac:dyDescent="0.25">
      <c r="A405" s="34">
        <v>45577</v>
      </c>
      <c r="B405" s="64">
        <v>10</v>
      </c>
      <c r="C405" s="64">
        <v>6</v>
      </c>
      <c r="D405" s="64">
        <v>20</v>
      </c>
      <c r="E405" s="42">
        <v>44.474600000000002</v>
      </c>
      <c r="F4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6" spans="1:6" x14ac:dyDescent="0.25">
      <c r="A406" s="34">
        <v>45577</v>
      </c>
      <c r="B406" s="64">
        <v>10</v>
      </c>
      <c r="C406" s="64">
        <v>6</v>
      </c>
      <c r="D406" s="64">
        <v>21</v>
      </c>
      <c r="E406" s="42">
        <v>31.577500000000001</v>
      </c>
      <c r="F4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7" spans="1:6" x14ac:dyDescent="0.25">
      <c r="A407" s="34">
        <v>45577</v>
      </c>
      <c r="B407" s="64">
        <v>10</v>
      </c>
      <c r="C407" s="64">
        <v>6</v>
      </c>
      <c r="D407" s="64">
        <v>22</v>
      </c>
      <c r="E407" s="42">
        <v>5.2679</v>
      </c>
      <c r="F4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8" spans="1:6" x14ac:dyDescent="0.25">
      <c r="A408" s="34">
        <v>45577</v>
      </c>
      <c r="B408" s="64">
        <v>10</v>
      </c>
      <c r="C408" s="64">
        <v>6</v>
      </c>
      <c r="D408" s="64">
        <v>23</v>
      </c>
      <c r="E408" s="42">
        <v>-3.9737</v>
      </c>
      <c r="F4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09" spans="1:6" x14ac:dyDescent="0.25">
      <c r="A409" s="34">
        <v>45577</v>
      </c>
      <c r="B409" s="64">
        <v>10</v>
      </c>
      <c r="C409" s="64">
        <v>6</v>
      </c>
      <c r="D409" s="64">
        <v>24</v>
      </c>
      <c r="E409" s="42">
        <v>-2.8967999999999998</v>
      </c>
      <c r="F4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0" spans="1:6" x14ac:dyDescent="0.25">
      <c r="A410" s="34">
        <v>45578</v>
      </c>
      <c r="B410" s="64">
        <v>10</v>
      </c>
      <c r="C410" s="64">
        <v>7</v>
      </c>
      <c r="D410" s="64">
        <v>1</v>
      </c>
      <c r="E410" s="42">
        <v>-1.7190000000000001</v>
      </c>
      <c r="F4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1" spans="1:6" x14ac:dyDescent="0.25">
      <c r="A411" s="34">
        <v>45578</v>
      </c>
      <c r="B411" s="64">
        <v>10</v>
      </c>
      <c r="C411" s="64">
        <v>7</v>
      </c>
      <c r="D411" s="64">
        <v>2</v>
      </c>
      <c r="E411" s="42">
        <v>6.2949999999999999</v>
      </c>
      <c r="F4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2" spans="1:6" x14ac:dyDescent="0.25">
      <c r="A412" s="34">
        <v>45578</v>
      </c>
      <c r="B412" s="64">
        <v>10</v>
      </c>
      <c r="C412" s="64">
        <v>7</v>
      </c>
      <c r="D412" s="64">
        <v>3</v>
      </c>
      <c r="E412" s="42">
        <v>2.9679000000000002</v>
      </c>
      <c r="F4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3" spans="1:6" x14ac:dyDescent="0.25">
      <c r="A413" s="34">
        <v>45578</v>
      </c>
      <c r="B413" s="64">
        <v>10</v>
      </c>
      <c r="C413" s="64">
        <v>7</v>
      </c>
      <c r="D413" s="64">
        <v>4</v>
      </c>
      <c r="E413" s="42">
        <v>-4.2188999999999997</v>
      </c>
      <c r="F4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4" spans="1:6" x14ac:dyDescent="0.25">
      <c r="A414" s="34">
        <v>45578</v>
      </c>
      <c r="B414" s="64">
        <v>10</v>
      </c>
      <c r="C414" s="64">
        <v>7</v>
      </c>
      <c r="D414" s="64">
        <v>5</v>
      </c>
      <c r="E414" s="42">
        <v>-0.96319999999999995</v>
      </c>
      <c r="F4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5" spans="1:6" x14ac:dyDescent="0.25">
      <c r="A415" s="34">
        <v>45578</v>
      </c>
      <c r="B415" s="64">
        <v>10</v>
      </c>
      <c r="C415" s="64">
        <v>7</v>
      </c>
      <c r="D415" s="64">
        <v>6</v>
      </c>
      <c r="E415" s="42">
        <v>-3.9157999999999999</v>
      </c>
      <c r="F4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6" spans="1:6" x14ac:dyDescent="0.25">
      <c r="A416" s="34">
        <v>45578</v>
      </c>
      <c r="B416" s="64">
        <v>10</v>
      </c>
      <c r="C416" s="64">
        <v>7</v>
      </c>
      <c r="D416" s="64">
        <v>7</v>
      </c>
      <c r="E416" s="42">
        <v>0.13880000000000001</v>
      </c>
      <c r="F4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7" spans="1:6" x14ac:dyDescent="0.25">
      <c r="A417" s="34">
        <v>45578</v>
      </c>
      <c r="B417" s="64">
        <v>10</v>
      </c>
      <c r="C417" s="64">
        <v>7</v>
      </c>
      <c r="D417" s="64">
        <v>8</v>
      </c>
      <c r="E417" s="42">
        <v>8.0800999999999998</v>
      </c>
      <c r="F4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8" spans="1:6" x14ac:dyDescent="0.25">
      <c r="A418" s="34">
        <v>45578</v>
      </c>
      <c r="B418" s="64">
        <v>10</v>
      </c>
      <c r="C418" s="64">
        <v>7</v>
      </c>
      <c r="D418" s="64">
        <v>9</v>
      </c>
      <c r="E418" s="42">
        <v>9.7682000000000002</v>
      </c>
      <c r="F4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19" spans="1:6" x14ac:dyDescent="0.25">
      <c r="A419" s="34">
        <v>45578</v>
      </c>
      <c r="B419" s="64">
        <v>10</v>
      </c>
      <c r="C419" s="64">
        <v>7</v>
      </c>
      <c r="D419" s="64">
        <v>10</v>
      </c>
      <c r="E419" s="42">
        <v>10.6105</v>
      </c>
      <c r="F4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0" spans="1:6" x14ac:dyDescent="0.25">
      <c r="A420" s="34">
        <v>45578</v>
      </c>
      <c r="B420" s="64">
        <v>10</v>
      </c>
      <c r="C420" s="64">
        <v>7</v>
      </c>
      <c r="D420" s="64">
        <v>11</v>
      </c>
      <c r="E420" s="42">
        <v>11.536</v>
      </c>
      <c r="F4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1" spans="1:6" x14ac:dyDescent="0.25">
      <c r="A421" s="34">
        <v>45578</v>
      </c>
      <c r="B421" s="64">
        <v>10</v>
      </c>
      <c r="C421" s="64">
        <v>7</v>
      </c>
      <c r="D421" s="64">
        <v>12</v>
      </c>
      <c r="E421" s="42">
        <v>22.765599999999999</v>
      </c>
      <c r="F4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2" spans="1:6" x14ac:dyDescent="0.25">
      <c r="A422" s="34">
        <v>45578</v>
      </c>
      <c r="B422" s="64">
        <v>10</v>
      </c>
      <c r="C422" s="64">
        <v>7</v>
      </c>
      <c r="D422" s="64">
        <v>13</v>
      </c>
      <c r="E422" s="42">
        <v>23.626899999999999</v>
      </c>
      <c r="F4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3" spans="1:6" x14ac:dyDescent="0.25">
      <c r="A423" s="34">
        <v>45578</v>
      </c>
      <c r="B423" s="64">
        <v>10</v>
      </c>
      <c r="C423" s="64">
        <v>7</v>
      </c>
      <c r="D423" s="64">
        <v>14</v>
      </c>
      <c r="E423" s="42">
        <v>25.5136</v>
      </c>
      <c r="F4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4" spans="1:6" x14ac:dyDescent="0.25">
      <c r="A424" s="34">
        <v>45578</v>
      </c>
      <c r="B424" s="64">
        <v>10</v>
      </c>
      <c r="C424" s="64">
        <v>7</v>
      </c>
      <c r="D424" s="64">
        <v>15</v>
      </c>
      <c r="E424" s="42">
        <v>25.725899999999999</v>
      </c>
      <c r="F4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5" spans="1:6" x14ac:dyDescent="0.25">
      <c r="A425" s="34">
        <v>45578</v>
      </c>
      <c r="B425" s="64">
        <v>10</v>
      </c>
      <c r="C425" s="64">
        <v>7</v>
      </c>
      <c r="D425" s="64">
        <v>16</v>
      </c>
      <c r="E425" s="42">
        <v>64.250900000000001</v>
      </c>
      <c r="F4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6" spans="1:6" x14ac:dyDescent="0.25">
      <c r="A426" s="34">
        <v>45578</v>
      </c>
      <c r="B426" s="64">
        <v>10</v>
      </c>
      <c r="C426" s="64">
        <v>7</v>
      </c>
      <c r="D426" s="64">
        <v>17</v>
      </c>
      <c r="E426" s="42">
        <v>42.335700000000003</v>
      </c>
      <c r="F4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7" spans="1:6" x14ac:dyDescent="0.25">
      <c r="A427" s="34">
        <v>45578</v>
      </c>
      <c r="B427" s="64">
        <v>10</v>
      </c>
      <c r="C427" s="64">
        <v>7</v>
      </c>
      <c r="D427" s="64">
        <v>18</v>
      </c>
      <c r="E427" s="42">
        <v>53.098799999999997</v>
      </c>
      <c r="F4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8" spans="1:6" x14ac:dyDescent="0.25">
      <c r="A428" s="34">
        <v>45578</v>
      </c>
      <c r="B428" s="64">
        <v>10</v>
      </c>
      <c r="C428" s="64">
        <v>7</v>
      </c>
      <c r="D428" s="64">
        <v>19</v>
      </c>
      <c r="E428" s="42">
        <v>44.158099999999997</v>
      </c>
      <c r="F4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29" spans="1:6" x14ac:dyDescent="0.25">
      <c r="A429" s="34">
        <v>45578</v>
      </c>
      <c r="B429" s="64">
        <v>10</v>
      </c>
      <c r="C429" s="64">
        <v>7</v>
      </c>
      <c r="D429" s="64">
        <v>20</v>
      </c>
      <c r="E429" s="42">
        <v>14.4932</v>
      </c>
      <c r="F4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0" spans="1:6" x14ac:dyDescent="0.25">
      <c r="A430" s="34">
        <v>45578</v>
      </c>
      <c r="B430" s="64">
        <v>10</v>
      </c>
      <c r="C430" s="64">
        <v>7</v>
      </c>
      <c r="D430" s="64">
        <v>21</v>
      </c>
      <c r="E430" s="42">
        <v>8.5022000000000002</v>
      </c>
      <c r="F4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1" spans="1:6" x14ac:dyDescent="0.25">
      <c r="A431" s="34">
        <v>45578</v>
      </c>
      <c r="B431" s="64">
        <v>10</v>
      </c>
      <c r="C431" s="64">
        <v>7</v>
      </c>
      <c r="D431" s="64">
        <v>22</v>
      </c>
      <c r="E431" s="42">
        <v>13.081300000000001</v>
      </c>
      <c r="F4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2" spans="1:6" x14ac:dyDescent="0.25">
      <c r="A432" s="34">
        <v>45578</v>
      </c>
      <c r="B432" s="64">
        <v>10</v>
      </c>
      <c r="C432" s="64">
        <v>7</v>
      </c>
      <c r="D432" s="64">
        <v>23</v>
      </c>
      <c r="E432" s="42">
        <v>32.802300000000002</v>
      </c>
      <c r="F4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3" spans="1:6" x14ac:dyDescent="0.25">
      <c r="A433" s="34">
        <v>45578</v>
      </c>
      <c r="B433" s="64">
        <v>10</v>
      </c>
      <c r="C433" s="64">
        <v>7</v>
      </c>
      <c r="D433" s="64">
        <v>24</v>
      </c>
      <c r="E433" s="42">
        <v>-1.0782</v>
      </c>
      <c r="F4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4" spans="1:6" x14ac:dyDescent="0.25">
      <c r="A434" s="34">
        <v>45579</v>
      </c>
      <c r="B434" s="64">
        <v>10</v>
      </c>
      <c r="C434" s="64">
        <v>1</v>
      </c>
      <c r="D434" s="64">
        <v>1</v>
      </c>
      <c r="E434" s="42">
        <v>0.58520000000000005</v>
      </c>
      <c r="F4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5" spans="1:6" x14ac:dyDescent="0.25">
      <c r="A435" s="34">
        <v>45579</v>
      </c>
      <c r="B435" s="64">
        <v>10</v>
      </c>
      <c r="C435" s="64">
        <v>1</v>
      </c>
      <c r="D435" s="64">
        <v>2</v>
      </c>
      <c r="E435" s="42">
        <v>17.710599999999999</v>
      </c>
      <c r="F4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6" spans="1:6" x14ac:dyDescent="0.25">
      <c r="A436" s="34">
        <v>45579</v>
      </c>
      <c r="B436" s="64">
        <v>10</v>
      </c>
      <c r="C436" s="64">
        <v>1</v>
      </c>
      <c r="D436" s="64">
        <v>3</v>
      </c>
      <c r="E436" s="42">
        <v>14.9056</v>
      </c>
      <c r="F4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7" spans="1:6" x14ac:dyDescent="0.25">
      <c r="A437" s="34">
        <v>45579</v>
      </c>
      <c r="B437" s="64">
        <v>10</v>
      </c>
      <c r="C437" s="64">
        <v>1</v>
      </c>
      <c r="D437" s="64">
        <v>4</v>
      </c>
      <c r="E437" s="42">
        <v>14.5083</v>
      </c>
      <c r="F4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8" spans="1:6" x14ac:dyDescent="0.25">
      <c r="A438" s="34">
        <v>45579</v>
      </c>
      <c r="B438" s="64">
        <v>10</v>
      </c>
      <c r="C438" s="64">
        <v>1</v>
      </c>
      <c r="D438" s="64">
        <v>5</v>
      </c>
      <c r="E438" s="42">
        <v>14.585800000000001</v>
      </c>
      <c r="F4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39" spans="1:6" x14ac:dyDescent="0.25">
      <c r="A439" s="34">
        <v>45579</v>
      </c>
      <c r="B439" s="64">
        <v>10</v>
      </c>
      <c r="C439" s="64">
        <v>1</v>
      </c>
      <c r="D439" s="64">
        <v>6</v>
      </c>
      <c r="E439" s="42">
        <v>31.410699999999999</v>
      </c>
      <c r="F4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0" spans="1:6" x14ac:dyDescent="0.25">
      <c r="A440" s="34">
        <v>45579</v>
      </c>
      <c r="B440" s="64">
        <v>10</v>
      </c>
      <c r="C440" s="64">
        <v>1</v>
      </c>
      <c r="D440" s="64">
        <v>7</v>
      </c>
      <c r="E440" s="42">
        <v>17.207000000000001</v>
      </c>
      <c r="F4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1" spans="1:6" x14ac:dyDescent="0.25">
      <c r="A441" s="34">
        <v>45579</v>
      </c>
      <c r="B441" s="64">
        <v>10</v>
      </c>
      <c r="C441" s="64">
        <v>1</v>
      </c>
      <c r="D441" s="64">
        <v>8</v>
      </c>
      <c r="E441" s="42">
        <v>11.900600000000001</v>
      </c>
      <c r="F4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2" spans="1:6" x14ac:dyDescent="0.25">
      <c r="A442" s="34">
        <v>45579</v>
      </c>
      <c r="B442" s="64">
        <v>10</v>
      </c>
      <c r="C442" s="64">
        <v>1</v>
      </c>
      <c r="D442" s="64">
        <v>9</v>
      </c>
      <c r="E442" s="42">
        <v>18.277799999999999</v>
      </c>
      <c r="F4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3" spans="1:6" x14ac:dyDescent="0.25">
      <c r="A443" s="34">
        <v>45579</v>
      </c>
      <c r="B443" s="64">
        <v>10</v>
      </c>
      <c r="C443" s="64">
        <v>1</v>
      </c>
      <c r="D443" s="64">
        <v>10</v>
      </c>
      <c r="E443" s="42">
        <v>14.256600000000001</v>
      </c>
      <c r="F4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4" spans="1:6" x14ac:dyDescent="0.25">
      <c r="A444" s="34">
        <v>45579</v>
      </c>
      <c r="B444" s="64">
        <v>10</v>
      </c>
      <c r="C444" s="64">
        <v>1</v>
      </c>
      <c r="D444" s="64">
        <v>11</v>
      </c>
      <c r="E444" s="42">
        <v>14.333299999999999</v>
      </c>
      <c r="F4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5" spans="1:6" x14ac:dyDescent="0.25">
      <c r="A445" s="34">
        <v>45579</v>
      </c>
      <c r="B445" s="64">
        <v>10</v>
      </c>
      <c r="C445" s="64">
        <v>1</v>
      </c>
      <c r="D445" s="64">
        <v>12</v>
      </c>
      <c r="E445" s="42">
        <v>20.458300000000001</v>
      </c>
      <c r="F4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6" spans="1:6" x14ac:dyDescent="0.25">
      <c r="A446" s="34">
        <v>45579</v>
      </c>
      <c r="B446" s="64">
        <v>10</v>
      </c>
      <c r="C446" s="64">
        <v>1</v>
      </c>
      <c r="D446" s="64">
        <v>13</v>
      </c>
      <c r="E446" s="42">
        <v>102.7217</v>
      </c>
      <c r="F4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7" spans="1:6" x14ac:dyDescent="0.25">
      <c r="A447" s="34">
        <v>45579</v>
      </c>
      <c r="B447" s="64">
        <v>10</v>
      </c>
      <c r="C447" s="64">
        <v>1</v>
      </c>
      <c r="D447" s="64">
        <v>14</v>
      </c>
      <c r="E447" s="42">
        <v>173.01609999999999</v>
      </c>
      <c r="F4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8" spans="1:6" x14ac:dyDescent="0.25">
      <c r="A448" s="34">
        <v>45579</v>
      </c>
      <c r="B448" s="64">
        <v>10</v>
      </c>
      <c r="C448" s="64">
        <v>1</v>
      </c>
      <c r="D448" s="64">
        <v>15</v>
      </c>
      <c r="E448" s="42">
        <v>99.401499999999999</v>
      </c>
      <c r="F4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49" spans="1:6" x14ac:dyDescent="0.25">
      <c r="A449" s="34">
        <v>45579</v>
      </c>
      <c r="B449" s="64">
        <v>10</v>
      </c>
      <c r="C449" s="64">
        <v>1</v>
      </c>
      <c r="D449" s="64">
        <v>16</v>
      </c>
      <c r="E449" s="42">
        <v>246.52500000000001</v>
      </c>
      <c r="F4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0" spans="1:6" x14ac:dyDescent="0.25">
      <c r="A450" s="34">
        <v>45579</v>
      </c>
      <c r="B450" s="64">
        <v>10</v>
      </c>
      <c r="C450" s="64">
        <v>1</v>
      </c>
      <c r="D450" s="64">
        <v>17</v>
      </c>
      <c r="E450" s="42">
        <v>79.891800000000003</v>
      </c>
      <c r="F4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1" spans="1:6" x14ac:dyDescent="0.25">
      <c r="A451" s="34">
        <v>45579</v>
      </c>
      <c r="B451" s="64">
        <v>10</v>
      </c>
      <c r="C451" s="64">
        <v>1</v>
      </c>
      <c r="D451" s="64">
        <v>18</v>
      </c>
      <c r="E451" s="42">
        <v>100.0836</v>
      </c>
      <c r="F4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2" spans="1:6" x14ac:dyDescent="0.25">
      <c r="A452" s="34">
        <v>45579</v>
      </c>
      <c r="B452" s="64">
        <v>10</v>
      </c>
      <c r="C452" s="64">
        <v>1</v>
      </c>
      <c r="D452" s="64">
        <v>19</v>
      </c>
      <c r="E452" s="42">
        <v>67.357100000000003</v>
      </c>
      <c r="F4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3" spans="1:6" x14ac:dyDescent="0.25">
      <c r="A453" s="34">
        <v>45579</v>
      </c>
      <c r="B453" s="64">
        <v>10</v>
      </c>
      <c r="C453" s="64">
        <v>1</v>
      </c>
      <c r="D453" s="64">
        <v>20</v>
      </c>
      <c r="E453" s="42">
        <v>41.248100000000001</v>
      </c>
      <c r="F4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4" spans="1:6" x14ac:dyDescent="0.25">
      <c r="A454" s="34">
        <v>45579</v>
      </c>
      <c r="B454" s="64">
        <v>10</v>
      </c>
      <c r="C454" s="64">
        <v>1</v>
      </c>
      <c r="D454" s="64">
        <v>21</v>
      </c>
      <c r="E454" s="42">
        <v>16.229500000000002</v>
      </c>
      <c r="F4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5" spans="1:6" x14ac:dyDescent="0.25">
      <c r="A455" s="34">
        <v>45579</v>
      </c>
      <c r="B455" s="64">
        <v>10</v>
      </c>
      <c r="C455" s="64">
        <v>1</v>
      </c>
      <c r="D455" s="64">
        <v>22</v>
      </c>
      <c r="E455" s="42">
        <v>18.262799999999999</v>
      </c>
      <c r="F4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6" spans="1:6" x14ac:dyDescent="0.25">
      <c r="A456" s="34">
        <v>45579</v>
      </c>
      <c r="B456" s="64">
        <v>10</v>
      </c>
      <c r="C456" s="64">
        <v>1</v>
      </c>
      <c r="D456" s="64">
        <v>23</v>
      </c>
      <c r="E456" s="42">
        <v>13.2547</v>
      </c>
      <c r="F4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7" spans="1:6" x14ac:dyDescent="0.25">
      <c r="A457" s="34">
        <v>45579</v>
      </c>
      <c r="B457" s="64">
        <v>10</v>
      </c>
      <c r="C457" s="64">
        <v>1</v>
      </c>
      <c r="D457" s="64">
        <v>24</v>
      </c>
      <c r="E457" s="42">
        <v>7.9789000000000003</v>
      </c>
      <c r="F4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8" spans="1:6" x14ac:dyDescent="0.25">
      <c r="A458" s="34">
        <v>45580</v>
      </c>
      <c r="B458" s="64">
        <v>10</v>
      </c>
      <c r="C458" s="64">
        <v>2</v>
      </c>
      <c r="D458" s="64">
        <v>1</v>
      </c>
      <c r="E458" s="42">
        <v>11.878500000000001</v>
      </c>
      <c r="F4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59" spans="1:6" x14ac:dyDescent="0.25">
      <c r="A459" s="34">
        <v>45580</v>
      </c>
      <c r="B459" s="64">
        <v>10</v>
      </c>
      <c r="C459" s="64">
        <v>2</v>
      </c>
      <c r="D459" s="64">
        <v>2</v>
      </c>
      <c r="E459" s="42">
        <v>15.3247</v>
      </c>
      <c r="F4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0" spans="1:6" x14ac:dyDescent="0.25">
      <c r="A460" s="34">
        <v>45580</v>
      </c>
      <c r="B460" s="64">
        <v>10</v>
      </c>
      <c r="C460" s="64">
        <v>2</v>
      </c>
      <c r="D460" s="64">
        <v>3</v>
      </c>
      <c r="E460" s="42">
        <v>13.707599999999999</v>
      </c>
      <c r="F4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1" spans="1:6" x14ac:dyDescent="0.25">
      <c r="A461" s="34">
        <v>45580</v>
      </c>
      <c r="B461" s="64">
        <v>10</v>
      </c>
      <c r="C461" s="64">
        <v>2</v>
      </c>
      <c r="D461" s="64">
        <v>4</v>
      </c>
      <c r="E461" s="42">
        <v>14.977499999999999</v>
      </c>
      <c r="F4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2" spans="1:6" x14ac:dyDescent="0.25">
      <c r="A462" s="34">
        <v>45580</v>
      </c>
      <c r="B462" s="64">
        <v>10</v>
      </c>
      <c r="C462" s="64">
        <v>2</v>
      </c>
      <c r="D462" s="64">
        <v>5</v>
      </c>
      <c r="E462" s="42">
        <v>7.8048999999999999</v>
      </c>
      <c r="F4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3" spans="1:6" x14ac:dyDescent="0.25">
      <c r="A463" s="34">
        <v>45580</v>
      </c>
      <c r="B463" s="64">
        <v>10</v>
      </c>
      <c r="C463" s="64">
        <v>2</v>
      </c>
      <c r="D463" s="64">
        <v>6</v>
      </c>
      <c r="E463" s="42">
        <v>12.422000000000001</v>
      </c>
      <c r="F4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4" spans="1:6" x14ac:dyDescent="0.25">
      <c r="A464" s="34">
        <v>45580</v>
      </c>
      <c r="B464" s="64">
        <v>10</v>
      </c>
      <c r="C464" s="64">
        <v>2</v>
      </c>
      <c r="D464" s="64">
        <v>7</v>
      </c>
      <c r="E464" s="42">
        <v>30.367899999999999</v>
      </c>
      <c r="F4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5" spans="1:6" x14ac:dyDescent="0.25">
      <c r="A465" s="34">
        <v>45580</v>
      </c>
      <c r="B465" s="64">
        <v>10</v>
      </c>
      <c r="C465" s="64">
        <v>2</v>
      </c>
      <c r="D465" s="64">
        <v>8</v>
      </c>
      <c r="E465" s="42">
        <v>15.898300000000001</v>
      </c>
      <c r="F4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6" spans="1:6" x14ac:dyDescent="0.25">
      <c r="A466" s="34">
        <v>45580</v>
      </c>
      <c r="B466" s="64">
        <v>10</v>
      </c>
      <c r="C466" s="64">
        <v>2</v>
      </c>
      <c r="D466" s="64">
        <v>9</v>
      </c>
      <c r="E466" s="42">
        <v>29.697900000000001</v>
      </c>
      <c r="F4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7" spans="1:6" x14ac:dyDescent="0.25">
      <c r="A467" s="34">
        <v>45580</v>
      </c>
      <c r="B467" s="64">
        <v>10</v>
      </c>
      <c r="C467" s="64">
        <v>2</v>
      </c>
      <c r="D467" s="64">
        <v>10</v>
      </c>
      <c r="E467" s="42">
        <v>14.026999999999999</v>
      </c>
      <c r="F4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8" spans="1:6" x14ac:dyDescent="0.25">
      <c r="A468" s="34">
        <v>45580</v>
      </c>
      <c r="B468" s="64">
        <v>10</v>
      </c>
      <c r="C468" s="64">
        <v>2</v>
      </c>
      <c r="D468" s="64">
        <v>11</v>
      </c>
      <c r="E468" s="42">
        <v>14.760199999999999</v>
      </c>
      <c r="F4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69" spans="1:6" x14ac:dyDescent="0.25">
      <c r="A469" s="34">
        <v>45580</v>
      </c>
      <c r="B469" s="64">
        <v>10</v>
      </c>
      <c r="C469" s="64">
        <v>2</v>
      </c>
      <c r="D469" s="64">
        <v>12</v>
      </c>
      <c r="E469" s="42">
        <v>27.967400000000001</v>
      </c>
      <c r="F4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0" spans="1:6" x14ac:dyDescent="0.25">
      <c r="A470" s="34">
        <v>45580</v>
      </c>
      <c r="B470" s="64">
        <v>10</v>
      </c>
      <c r="C470" s="64">
        <v>2</v>
      </c>
      <c r="D470" s="64">
        <v>13</v>
      </c>
      <c r="E470" s="42">
        <v>190.86609999999999</v>
      </c>
      <c r="F4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1" spans="1:6" x14ac:dyDescent="0.25">
      <c r="A471" s="34">
        <v>45580</v>
      </c>
      <c r="B471" s="64">
        <v>10</v>
      </c>
      <c r="C471" s="64">
        <v>2</v>
      </c>
      <c r="D471" s="64">
        <v>14</v>
      </c>
      <c r="E471" s="42">
        <v>190.98320000000001</v>
      </c>
      <c r="F4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2" spans="1:6" x14ac:dyDescent="0.25">
      <c r="A472" s="34">
        <v>45580</v>
      </c>
      <c r="B472" s="64">
        <v>10</v>
      </c>
      <c r="C472" s="64">
        <v>2</v>
      </c>
      <c r="D472" s="64">
        <v>15</v>
      </c>
      <c r="E472" s="42">
        <v>188.0283</v>
      </c>
      <c r="F4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3" spans="1:6" x14ac:dyDescent="0.25">
      <c r="A473" s="34">
        <v>45580</v>
      </c>
      <c r="B473" s="64">
        <v>10</v>
      </c>
      <c r="C473" s="64">
        <v>2</v>
      </c>
      <c r="D473" s="64">
        <v>16</v>
      </c>
      <c r="E473" s="42">
        <v>254.92439999999999</v>
      </c>
      <c r="F4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4" spans="1:6" x14ac:dyDescent="0.25">
      <c r="A474" s="34">
        <v>45580</v>
      </c>
      <c r="B474" s="64">
        <v>10</v>
      </c>
      <c r="C474" s="64">
        <v>2</v>
      </c>
      <c r="D474" s="64">
        <v>17</v>
      </c>
      <c r="E474" s="42">
        <v>195.53620000000001</v>
      </c>
      <c r="F4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5" spans="1:6" x14ac:dyDescent="0.25">
      <c r="A475" s="34">
        <v>45580</v>
      </c>
      <c r="B475" s="64">
        <v>10</v>
      </c>
      <c r="C475" s="64">
        <v>2</v>
      </c>
      <c r="D475" s="64">
        <v>18</v>
      </c>
      <c r="E475" s="42">
        <v>315.25569999999999</v>
      </c>
      <c r="F4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6" spans="1:6" x14ac:dyDescent="0.25">
      <c r="A476" s="34">
        <v>45580</v>
      </c>
      <c r="B476" s="64">
        <v>10</v>
      </c>
      <c r="C476" s="64">
        <v>2</v>
      </c>
      <c r="D476" s="64">
        <v>19</v>
      </c>
      <c r="E476" s="42">
        <v>292.31</v>
      </c>
      <c r="F4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7" spans="1:6" x14ac:dyDescent="0.25">
      <c r="A477" s="34">
        <v>45580</v>
      </c>
      <c r="B477" s="64">
        <v>10</v>
      </c>
      <c r="C477" s="64">
        <v>2</v>
      </c>
      <c r="D477" s="64">
        <v>20</v>
      </c>
      <c r="E477" s="42">
        <v>362.51179999999999</v>
      </c>
      <c r="F4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8" spans="1:6" x14ac:dyDescent="0.25">
      <c r="A478" s="34">
        <v>45580</v>
      </c>
      <c r="B478" s="64">
        <v>10</v>
      </c>
      <c r="C478" s="64">
        <v>2</v>
      </c>
      <c r="D478" s="64">
        <v>21</v>
      </c>
      <c r="E478" s="42">
        <v>269.39780000000002</v>
      </c>
      <c r="F4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79" spans="1:6" x14ac:dyDescent="0.25">
      <c r="A479" s="34">
        <v>45580</v>
      </c>
      <c r="B479" s="64">
        <v>10</v>
      </c>
      <c r="C479" s="64">
        <v>2</v>
      </c>
      <c r="D479" s="64">
        <v>22</v>
      </c>
      <c r="E479" s="42">
        <v>195.80119999999999</v>
      </c>
      <c r="F4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0" spans="1:6" x14ac:dyDescent="0.25">
      <c r="A480" s="34">
        <v>45580</v>
      </c>
      <c r="B480" s="64">
        <v>10</v>
      </c>
      <c r="C480" s="64">
        <v>2</v>
      </c>
      <c r="D480" s="64">
        <v>23</v>
      </c>
      <c r="E480" s="42">
        <v>45.725000000000001</v>
      </c>
      <c r="F4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1" spans="1:6" x14ac:dyDescent="0.25">
      <c r="A481" s="34">
        <v>45580</v>
      </c>
      <c r="B481" s="64">
        <v>10</v>
      </c>
      <c r="C481" s="64">
        <v>2</v>
      </c>
      <c r="D481" s="64">
        <v>24</v>
      </c>
      <c r="E481" s="42">
        <v>26.1828</v>
      </c>
      <c r="F4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2" spans="1:6" x14ac:dyDescent="0.25">
      <c r="A482" s="34">
        <v>45581</v>
      </c>
      <c r="B482" s="64">
        <v>10</v>
      </c>
      <c r="C482" s="64">
        <v>3</v>
      </c>
      <c r="D482" s="64">
        <v>1</v>
      </c>
      <c r="E482" s="42">
        <v>46.668300000000002</v>
      </c>
      <c r="F4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3" spans="1:6" x14ac:dyDescent="0.25">
      <c r="A483" s="34">
        <v>45581</v>
      </c>
      <c r="B483" s="64">
        <v>10</v>
      </c>
      <c r="C483" s="64">
        <v>3</v>
      </c>
      <c r="D483" s="64">
        <v>2</v>
      </c>
      <c r="E483" s="42">
        <v>24.4514</v>
      </c>
      <c r="F4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4" spans="1:6" x14ac:dyDescent="0.25">
      <c r="A484" s="34">
        <v>45581</v>
      </c>
      <c r="B484" s="64">
        <v>10</v>
      </c>
      <c r="C484" s="64">
        <v>3</v>
      </c>
      <c r="D484" s="64">
        <v>3</v>
      </c>
      <c r="E484" s="42">
        <v>24.8504</v>
      </c>
      <c r="F4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5" spans="1:6" x14ac:dyDescent="0.25">
      <c r="A485" s="34">
        <v>45581</v>
      </c>
      <c r="B485" s="64">
        <v>10</v>
      </c>
      <c r="C485" s="64">
        <v>3</v>
      </c>
      <c r="D485" s="64">
        <v>4</v>
      </c>
      <c r="E485" s="42">
        <v>27.032900000000001</v>
      </c>
      <c r="F4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6" spans="1:6" x14ac:dyDescent="0.25">
      <c r="A486" s="34">
        <v>45581</v>
      </c>
      <c r="B486" s="64">
        <v>10</v>
      </c>
      <c r="C486" s="64">
        <v>3</v>
      </c>
      <c r="D486" s="64">
        <v>5</v>
      </c>
      <c r="E486" s="42">
        <v>26.91</v>
      </c>
      <c r="F4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7" spans="1:6" x14ac:dyDescent="0.25">
      <c r="A487" s="34">
        <v>45581</v>
      </c>
      <c r="B487" s="64">
        <v>10</v>
      </c>
      <c r="C487" s="64">
        <v>3</v>
      </c>
      <c r="D487" s="64">
        <v>6</v>
      </c>
      <c r="E487" s="42">
        <v>26.724</v>
      </c>
      <c r="F4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8" spans="1:6" x14ac:dyDescent="0.25">
      <c r="A488" s="34">
        <v>45581</v>
      </c>
      <c r="B488" s="64">
        <v>10</v>
      </c>
      <c r="C488" s="64">
        <v>3</v>
      </c>
      <c r="D488" s="64">
        <v>7</v>
      </c>
      <c r="E488" s="42">
        <v>32.289400000000001</v>
      </c>
      <c r="F4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89" spans="1:6" x14ac:dyDescent="0.25">
      <c r="A489" s="34">
        <v>45581</v>
      </c>
      <c r="B489" s="64">
        <v>10</v>
      </c>
      <c r="C489" s="64">
        <v>3</v>
      </c>
      <c r="D489" s="64">
        <v>8</v>
      </c>
      <c r="E489" s="42">
        <v>34.996400000000001</v>
      </c>
      <c r="F4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0" spans="1:6" x14ac:dyDescent="0.25">
      <c r="A490" s="34">
        <v>45581</v>
      </c>
      <c r="B490" s="64">
        <v>10</v>
      </c>
      <c r="C490" s="64">
        <v>3</v>
      </c>
      <c r="D490" s="64">
        <v>9</v>
      </c>
      <c r="E490" s="42">
        <v>28.409500000000001</v>
      </c>
      <c r="F4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1" spans="1:6" x14ac:dyDescent="0.25">
      <c r="A491" s="34">
        <v>45581</v>
      </c>
      <c r="B491" s="64">
        <v>10</v>
      </c>
      <c r="C491" s="64">
        <v>3</v>
      </c>
      <c r="D491" s="64">
        <v>10</v>
      </c>
      <c r="E491" s="42">
        <v>28.992599999999999</v>
      </c>
      <c r="F4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2" spans="1:6" x14ac:dyDescent="0.25">
      <c r="A492" s="34">
        <v>45581</v>
      </c>
      <c r="B492" s="64">
        <v>10</v>
      </c>
      <c r="C492" s="64">
        <v>3</v>
      </c>
      <c r="D492" s="64">
        <v>11</v>
      </c>
      <c r="E492" s="42">
        <v>31.942699999999999</v>
      </c>
      <c r="F4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3" spans="1:6" x14ac:dyDescent="0.25">
      <c r="A493" s="34">
        <v>45581</v>
      </c>
      <c r="B493" s="64">
        <v>10</v>
      </c>
      <c r="C493" s="64">
        <v>3</v>
      </c>
      <c r="D493" s="64">
        <v>12</v>
      </c>
      <c r="E493" s="42">
        <v>26.342199999999998</v>
      </c>
      <c r="F4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4" spans="1:6" x14ac:dyDescent="0.25">
      <c r="A494" s="34">
        <v>45581</v>
      </c>
      <c r="B494" s="64">
        <v>10</v>
      </c>
      <c r="C494" s="64">
        <v>3</v>
      </c>
      <c r="D494" s="64">
        <v>13</v>
      </c>
      <c r="E494" s="42">
        <v>30.8385</v>
      </c>
      <c r="F4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5" spans="1:6" x14ac:dyDescent="0.25">
      <c r="A495" s="34">
        <v>45581</v>
      </c>
      <c r="B495" s="64">
        <v>10</v>
      </c>
      <c r="C495" s="64">
        <v>3</v>
      </c>
      <c r="D495" s="64">
        <v>14</v>
      </c>
      <c r="E495" s="42">
        <v>27.925699999999999</v>
      </c>
      <c r="F4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6" spans="1:6" x14ac:dyDescent="0.25">
      <c r="A496" s="34">
        <v>45581</v>
      </c>
      <c r="B496" s="64">
        <v>10</v>
      </c>
      <c r="C496" s="64">
        <v>3</v>
      </c>
      <c r="D496" s="64">
        <v>15</v>
      </c>
      <c r="E496" s="42">
        <v>28.974799999999998</v>
      </c>
      <c r="F4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7" spans="1:6" x14ac:dyDescent="0.25">
      <c r="A497" s="34">
        <v>45581</v>
      </c>
      <c r="B497" s="64">
        <v>10</v>
      </c>
      <c r="C497" s="64">
        <v>3</v>
      </c>
      <c r="D497" s="64">
        <v>16</v>
      </c>
      <c r="E497" s="42">
        <v>214.185</v>
      </c>
      <c r="F4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8" spans="1:6" x14ac:dyDescent="0.25">
      <c r="A498" s="34">
        <v>45581</v>
      </c>
      <c r="B498" s="64">
        <v>10</v>
      </c>
      <c r="C498" s="64">
        <v>3</v>
      </c>
      <c r="D498" s="64">
        <v>17</v>
      </c>
      <c r="E498" s="42">
        <v>126.7764</v>
      </c>
      <c r="F4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499" spans="1:6" x14ac:dyDescent="0.25">
      <c r="A499" s="34">
        <v>45581</v>
      </c>
      <c r="B499" s="64">
        <v>10</v>
      </c>
      <c r="C499" s="64">
        <v>3</v>
      </c>
      <c r="D499" s="64">
        <v>18</v>
      </c>
      <c r="E499" s="42">
        <v>210.25970000000001</v>
      </c>
      <c r="F4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0" spans="1:6" x14ac:dyDescent="0.25">
      <c r="A500" s="34">
        <v>45581</v>
      </c>
      <c r="B500" s="64">
        <v>10</v>
      </c>
      <c r="C500" s="64">
        <v>3</v>
      </c>
      <c r="D500" s="64">
        <v>19</v>
      </c>
      <c r="E500" s="42">
        <v>158.0078</v>
      </c>
      <c r="F5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1" spans="1:6" x14ac:dyDescent="0.25">
      <c r="A501" s="34">
        <v>45581</v>
      </c>
      <c r="B501" s="64">
        <v>10</v>
      </c>
      <c r="C501" s="64">
        <v>3</v>
      </c>
      <c r="D501" s="64">
        <v>20</v>
      </c>
      <c r="E501" s="42">
        <v>95.112200000000001</v>
      </c>
      <c r="F5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2" spans="1:6" x14ac:dyDescent="0.25">
      <c r="A502" s="34">
        <v>45581</v>
      </c>
      <c r="B502" s="64">
        <v>10</v>
      </c>
      <c r="C502" s="64">
        <v>3</v>
      </c>
      <c r="D502" s="64">
        <v>21</v>
      </c>
      <c r="E502" s="42">
        <v>81.099400000000003</v>
      </c>
      <c r="F5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3" spans="1:6" x14ac:dyDescent="0.25">
      <c r="A503" s="34">
        <v>45581</v>
      </c>
      <c r="B503" s="64">
        <v>10</v>
      </c>
      <c r="C503" s="64">
        <v>3</v>
      </c>
      <c r="D503" s="64">
        <v>22</v>
      </c>
      <c r="E503" s="42">
        <v>26.622399999999999</v>
      </c>
      <c r="F5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4" spans="1:6" x14ac:dyDescent="0.25">
      <c r="A504" s="34">
        <v>45581</v>
      </c>
      <c r="B504" s="64">
        <v>10</v>
      </c>
      <c r="C504" s="64">
        <v>3</v>
      </c>
      <c r="D504" s="64">
        <v>23</v>
      </c>
      <c r="E504" s="42">
        <v>27.328900000000001</v>
      </c>
      <c r="F5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5" spans="1:6" x14ac:dyDescent="0.25">
      <c r="A505" s="34">
        <v>45581</v>
      </c>
      <c r="B505" s="64">
        <v>10</v>
      </c>
      <c r="C505" s="64">
        <v>3</v>
      </c>
      <c r="D505" s="64">
        <v>24</v>
      </c>
      <c r="E505" s="42">
        <v>23.993099999999998</v>
      </c>
      <c r="F5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6" spans="1:6" x14ac:dyDescent="0.25">
      <c r="A506" s="34">
        <v>45582</v>
      </c>
      <c r="B506" s="64">
        <v>10</v>
      </c>
      <c r="C506" s="64">
        <v>4</v>
      </c>
      <c r="D506" s="64">
        <v>1</v>
      </c>
      <c r="E506" s="42">
        <v>24.6951</v>
      </c>
      <c r="F5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7" spans="1:6" x14ac:dyDescent="0.25">
      <c r="A507" s="34">
        <v>45582</v>
      </c>
      <c r="B507" s="64">
        <v>10</v>
      </c>
      <c r="C507" s="64">
        <v>4</v>
      </c>
      <c r="D507" s="64">
        <v>2</v>
      </c>
      <c r="E507" s="42">
        <v>25.2029</v>
      </c>
      <c r="F5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8" spans="1:6" x14ac:dyDescent="0.25">
      <c r="A508" s="34">
        <v>45582</v>
      </c>
      <c r="B508" s="64">
        <v>10</v>
      </c>
      <c r="C508" s="64">
        <v>4</v>
      </c>
      <c r="D508" s="64">
        <v>3</v>
      </c>
      <c r="E508" s="42">
        <v>20.183199999999999</v>
      </c>
      <c r="F5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09" spans="1:6" x14ac:dyDescent="0.25">
      <c r="A509" s="34">
        <v>45582</v>
      </c>
      <c r="B509" s="64">
        <v>10</v>
      </c>
      <c r="C509" s="64">
        <v>4</v>
      </c>
      <c r="D509" s="64">
        <v>4</v>
      </c>
      <c r="E509" s="42">
        <v>21.981999999999999</v>
      </c>
      <c r="F5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0" spans="1:6" x14ac:dyDescent="0.25">
      <c r="A510" s="34">
        <v>45582</v>
      </c>
      <c r="B510" s="64">
        <v>10</v>
      </c>
      <c r="C510" s="64">
        <v>4</v>
      </c>
      <c r="D510" s="64">
        <v>5</v>
      </c>
      <c r="E510" s="42">
        <v>5.5510000000000002</v>
      </c>
      <c r="F5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1" spans="1:6" x14ac:dyDescent="0.25">
      <c r="A511" s="34">
        <v>45582</v>
      </c>
      <c r="B511" s="64">
        <v>10</v>
      </c>
      <c r="C511" s="64">
        <v>4</v>
      </c>
      <c r="D511" s="64">
        <v>6</v>
      </c>
      <c r="E511" s="42">
        <v>-5.9062000000000001</v>
      </c>
      <c r="F5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2" spans="1:6" x14ac:dyDescent="0.25">
      <c r="A512" s="34">
        <v>45582</v>
      </c>
      <c r="B512" s="64">
        <v>10</v>
      </c>
      <c r="C512" s="64">
        <v>4</v>
      </c>
      <c r="D512" s="64">
        <v>7</v>
      </c>
      <c r="E512" s="42">
        <v>12.7441</v>
      </c>
      <c r="F5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3" spans="1:6" x14ac:dyDescent="0.25">
      <c r="A513" s="34">
        <v>45582</v>
      </c>
      <c r="B513" s="64">
        <v>10</v>
      </c>
      <c r="C513" s="64">
        <v>4</v>
      </c>
      <c r="D513" s="64">
        <v>8</v>
      </c>
      <c r="E513" s="42">
        <v>19.997399999999999</v>
      </c>
      <c r="F5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4" spans="1:6" x14ac:dyDescent="0.25">
      <c r="A514" s="34">
        <v>45582</v>
      </c>
      <c r="B514" s="64">
        <v>10</v>
      </c>
      <c r="C514" s="64">
        <v>4</v>
      </c>
      <c r="D514" s="64">
        <v>9</v>
      </c>
      <c r="E514" s="42">
        <v>14.923999999999999</v>
      </c>
      <c r="F5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5" spans="1:6" x14ac:dyDescent="0.25">
      <c r="A515" s="34">
        <v>45582</v>
      </c>
      <c r="B515" s="64">
        <v>10</v>
      </c>
      <c r="C515" s="64">
        <v>4</v>
      </c>
      <c r="D515" s="64">
        <v>10</v>
      </c>
      <c r="E515" s="42">
        <v>14.0943</v>
      </c>
      <c r="F5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6" spans="1:6" x14ac:dyDescent="0.25">
      <c r="A516" s="34">
        <v>45582</v>
      </c>
      <c r="B516" s="64">
        <v>10</v>
      </c>
      <c r="C516" s="64">
        <v>4</v>
      </c>
      <c r="D516" s="64">
        <v>11</v>
      </c>
      <c r="E516" s="42">
        <v>12.9826</v>
      </c>
      <c r="F5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7" spans="1:6" x14ac:dyDescent="0.25">
      <c r="A517" s="34">
        <v>45582</v>
      </c>
      <c r="B517" s="64">
        <v>10</v>
      </c>
      <c r="C517" s="64">
        <v>4</v>
      </c>
      <c r="D517" s="64">
        <v>12</v>
      </c>
      <c r="E517" s="42">
        <v>14.197900000000001</v>
      </c>
      <c r="F5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8" spans="1:6" x14ac:dyDescent="0.25">
      <c r="A518" s="34">
        <v>45582</v>
      </c>
      <c r="B518" s="64">
        <v>10</v>
      </c>
      <c r="C518" s="64">
        <v>4</v>
      </c>
      <c r="D518" s="64">
        <v>13</v>
      </c>
      <c r="E518" s="42">
        <v>12.493600000000001</v>
      </c>
      <c r="F5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19" spans="1:6" x14ac:dyDescent="0.25">
      <c r="A519" s="34">
        <v>45582</v>
      </c>
      <c r="B519" s="64">
        <v>10</v>
      </c>
      <c r="C519" s="64">
        <v>4</v>
      </c>
      <c r="D519" s="64">
        <v>14</v>
      </c>
      <c r="E519" s="42">
        <v>7.6844000000000001</v>
      </c>
      <c r="F5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0" spans="1:6" x14ac:dyDescent="0.25">
      <c r="A520" s="34">
        <v>45582</v>
      </c>
      <c r="B520" s="64">
        <v>10</v>
      </c>
      <c r="C520" s="64">
        <v>4</v>
      </c>
      <c r="D520" s="64">
        <v>15</v>
      </c>
      <c r="E520" s="42">
        <v>5.1890000000000001</v>
      </c>
      <c r="F5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1" spans="1:6" x14ac:dyDescent="0.25">
      <c r="A521" s="34">
        <v>45582</v>
      </c>
      <c r="B521" s="64">
        <v>10</v>
      </c>
      <c r="C521" s="64">
        <v>4</v>
      </c>
      <c r="D521" s="64">
        <v>16</v>
      </c>
      <c r="E521" s="42">
        <v>6.2492000000000001</v>
      </c>
      <c r="F5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2" spans="1:6" x14ac:dyDescent="0.25">
      <c r="A522" s="34">
        <v>45582</v>
      </c>
      <c r="B522" s="64">
        <v>10</v>
      </c>
      <c r="C522" s="64">
        <v>4</v>
      </c>
      <c r="D522" s="64">
        <v>17</v>
      </c>
      <c r="E522" s="42">
        <v>15.81</v>
      </c>
      <c r="F5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3" spans="1:6" x14ac:dyDescent="0.25">
      <c r="A523" s="34">
        <v>45582</v>
      </c>
      <c r="B523" s="64">
        <v>10</v>
      </c>
      <c r="C523" s="64">
        <v>4</v>
      </c>
      <c r="D523" s="64">
        <v>18</v>
      </c>
      <c r="E523" s="42">
        <v>42.1066</v>
      </c>
      <c r="F5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4" spans="1:6" x14ac:dyDescent="0.25">
      <c r="A524" s="34">
        <v>45582</v>
      </c>
      <c r="B524" s="64">
        <v>10</v>
      </c>
      <c r="C524" s="64">
        <v>4</v>
      </c>
      <c r="D524" s="64">
        <v>19</v>
      </c>
      <c r="E524" s="42">
        <v>39.770899999999997</v>
      </c>
      <c r="F5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5" spans="1:6" x14ac:dyDescent="0.25">
      <c r="A525" s="34">
        <v>45582</v>
      </c>
      <c r="B525" s="64">
        <v>10</v>
      </c>
      <c r="C525" s="64">
        <v>4</v>
      </c>
      <c r="D525" s="64">
        <v>20</v>
      </c>
      <c r="E525" s="42">
        <v>36.480800000000002</v>
      </c>
      <c r="F5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6" spans="1:6" x14ac:dyDescent="0.25">
      <c r="A526" s="34">
        <v>45582</v>
      </c>
      <c r="B526" s="64">
        <v>10</v>
      </c>
      <c r="C526" s="64">
        <v>4</v>
      </c>
      <c r="D526" s="64">
        <v>21</v>
      </c>
      <c r="E526" s="42">
        <v>27.056000000000001</v>
      </c>
      <c r="F5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7" spans="1:6" x14ac:dyDescent="0.25">
      <c r="A527" s="34">
        <v>45582</v>
      </c>
      <c r="B527" s="64">
        <v>10</v>
      </c>
      <c r="C527" s="64">
        <v>4</v>
      </c>
      <c r="D527" s="64">
        <v>22</v>
      </c>
      <c r="E527" s="42">
        <v>26.626100000000001</v>
      </c>
      <c r="F5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8" spans="1:6" x14ac:dyDescent="0.25">
      <c r="A528" s="34">
        <v>45582</v>
      </c>
      <c r="B528" s="64">
        <v>10</v>
      </c>
      <c r="C528" s="64">
        <v>4</v>
      </c>
      <c r="D528" s="64">
        <v>23</v>
      </c>
      <c r="E528" s="42">
        <v>27.386399999999998</v>
      </c>
      <c r="F5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29" spans="1:6" x14ac:dyDescent="0.25">
      <c r="A529" s="34">
        <v>45582</v>
      </c>
      <c r="B529" s="64">
        <v>10</v>
      </c>
      <c r="C529" s="64">
        <v>4</v>
      </c>
      <c r="D529" s="64">
        <v>24</v>
      </c>
      <c r="E529" s="42">
        <v>24.393899999999999</v>
      </c>
      <c r="F5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0" spans="1:6" x14ac:dyDescent="0.25">
      <c r="A530" s="34">
        <v>45583</v>
      </c>
      <c r="B530" s="64">
        <v>10</v>
      </c>
      <c r="C530" s="64">
        <v>5</v>
      </c>
      <c r="D530" s="64">
        <v>1</v>
      </c>
      <c r="E530" s="42">
        <v>26.250299999999999</v>
      </c>
      <c r="F5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1" spans="1:6" x14ac:dyDescent="0.25">
      <c r="A531" s="34">
        <v>45583</v>
      </c>
      <c r="B531" s="64">
        <v>10</v>
      </c>
      <c r="C531" s="64">
        <v>5</v>
      </c>
      <c r="D531" s="64">
        <v>2</v>
      </c>
      <c r="E531" s="42">
        <v>25.524899999999999</v>
      </c>
      <c r="F5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2" spans="1:6" x14ac:dyDescent="0.25">
      <c r="A532" s="34">
        <v>45583</v>
      </c>
      <c r="B532" s="64">
        <v>10</v>
      </c>
      <c r="C532" s="64">
        <v>5</v>
      </c>
      <c r="D532" s="64">
        <v>3</v>
      </c>
      <c r="E532" s="42">
        <v>23.511399999999998</v>
      </c>
      <c r="F5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3" spans="1:6" x14ac:dyDescent="0.25">
      <c r="A533" s="34">
        <v>45583</v>
      </c>
      <c r="B533" s="64">
        <v>10</v>
      </c>
      <c r="C533" s="64">
        <v>5</v>
      </c>
      <c r="D533" s="64">
        <v>4</v>
      </c>
      <c r="E533" s="42">
        <v>25.7606</v>
      </c>
      <c r="F5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4" spans="1:6" x14ac:dyDescent="0.25">
      <c r="A534" s="34">
        <v>45583</v>
      </c>
      <c r="B534" s="64">
        <v>10</v>
      </c>
      <c r="C534" s="64">
        <v>5</v>
      </c>
      <c r="D534" s="64">
        <v>5</v>
      </c>
      <c r="E534" s="42">
        <v>22.138500000000001</v>
      </c>
      <c r="F5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5" spans="1:6" x14ac:dyDescent="0.25">
      <c r="A535" s="34">
        <v>45583</v>
      </c>
      <c r="B535" s="64">
        <v>10</v>
      </c>
      <c r="C535" s="64">
        <v>5</v>
      </c>
      <c r="D535" s="64">
        <v>6</v>
      </c>
      <c r="E535" s="42">
        <v>36.171100000000003</v>
      </c>
      <c r="F5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6" spans="1:6" x14ac:dyDescent="0.25">
      <c r="A536" s="34">
        <v>45583</v>
      </c>
      <c r="B536" s="64">
        <v>10</v>
      </c>
      <c r="C536" s="64">
        <v>5</v>
      </c>
      <c r="D536" s="64">
        <v>7</v>
      </c>
      <c r="E536" s="42">
        <v>33.932400000000001</v>
      </c>
      <c r="F5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7" spans="1:6" x14ac:dyDescent="0.25">
      <c r="A537" s="34">
        <v>45583</v>
      </c>
      <c r="B537" s="64">
        <v>10</v>
      </c>
      <c r="C537" s="64">
        <v>5</v>
      </c>
      <c r="D537" s="64">
        <v>8</v>
      </c>
      <c r="E537" s="42">
        <v>29.604099999999999</v>
      </c>
      <c r="F5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8" spans="1:6" x14ac:dyDescent="0.25">
      <c r="A538" s="34">
        <v>45583</v>
      </c>
      <c r="B538" s="64">
        <v>10</v>
      </c>
      <c r="C538" s="64">
        <v>5</v>
      </c>
      <c r="D538" s="64">
        <v>9</v>
      </c>
      <c r="E538" s="42">
        <v>17.209800000000001</v>
      </c>
      <c r="F5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39" spans="1:6" x14ac:dyDescent="0.25">
      <c r="A539" s="34">
        <v>45583</v>
      </c>
      <c r="B539" s="64">
        <v>10</v>
      </c>
      <c r="C539" s="64">
        <v>5</v>
      </c>
      <c r="D539" s="64">
        <v>10</v>
      </c>
      <c r="E539" s="42">
        <v>17.1083</v>
      </c>
      <c r="F5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0" spans="1:6" x14ac:dyDescent="0.25">
      <c r="A540" s="34">
        <v>45583</v>
      </c>
      <c r="B540" s="64">
        <v>10</v>
      </c>
      <c r="C540" s="64">
        <v>5</v>
      </c>
      <c r="D540" s="64">
        <v>11</v>
      </c>
      <c r="E540" s="42">
        <v>10.8133</v>
      </c>
      <c r="F5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1" spans="1:6" x14ac:dyDescent="0.25">
      <c r="A541" s="34">
        <v>45583</v>
      </c>
      <c r="B541" s="64">
        <v>10</v>
      </c>
      <c r="C541" s="64">
        <v>5</v>
      </c>
      <c r="D541" s="64">
        <v>12</v>
      </c>
      <c r="E541" s="42">
        <v>15.9694</v>
      </c>
      <c r="F5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2" spans="1:6" x14ac:dyDescent="0.25">
      <c r="A542" s="34">
        <v>45583</v>
      </c>
      <c r="B542" s="64">
        <v>10</v>
      </c>
      <c r="C542" s="64">
        <v>5</v>
      </c>
      <c r="D542" s="64">
        <v>13</v>
      </c>
      <c r="E542" s="42">
        <v>7.8921999999999999</v>
      </c>
      <c r="F5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3" spans="1:6" x14ac:dyDescent="0.25">
      <c r="A543" s="34">
        <v>45583</v>
      </c>
      <c r="B543" s="64">
        <v>10</v>
      </c>
      <c r="C543" s="64">
        <v>5</v>
      </c>
      <c r="D543" s="64">
        <v>14</v>
      </c>
      <c r="E543" s="42">
        <v>7.4214000000000002</v>
      </c>
      <c r="F5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4" spans="1:6" x14ac:dyDescent="0.25">
      <c r="A544" s="34">
        <v>45583</v>
      </c>
      <c r="B544" s="64">
        <v>10</v>
      </c>
      <c r="C544" s="64">
        <v>5</v>
      </c>
      <c r="D544" s="64">
        <v>15</v>
      </c>
      <c r="E544" s="42">
        <v>6.6246</v>
      </c>
      <c r="F5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5" spans="1:6" x14ac:dyDescent="0.25">
      <c r="A545" s="34">
        <v>45583</v>
      </c>
      <c r="B545" s="64">
        <v>10</v>
      </c>
      <c r="C545" s="64">
        <v>5</v>
      </c>
      <c r="D545" s="64">
        <v>16</v>
      </c>
      <c r="E545" s="42">
        <v>6.5095999999999998</v>
      </c>
      <c r="F5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6" spans="1:6" x14ac:dyDescent="0.25">
      <c r="A546" s="34">
        <v>45583</v>
      </c>
      <c r="B546" s="64">
        <v>10</v>
      </c>
      <c r="C546" s="64">
        <v>5</v>
      </c>
      <c r="D546" s="64">
        <v>17</v>
      </c>
      <c r="E546" s="42">
        <v>9.5656999999999996</v>
      </c>
      <c r="F5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7" spans="1:6" x14ac:dyDescent="0.25">
      <c r="A547" s="34">
        <v>45583</v>
      </c>
      <c r="B547" s="64">
        <v>10</v>
      </c>
      <c r="C547" s="64">
        <v>5</v>
      </c>
      <c r="D547" s="64">
        <v>18</v>
      </c>
      <c r="E547" s="42">
        <v>13.1906</v>
      </c>
      <c r="F5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8" spans="1:6" x14ac:dyDescent="0.25">
      <c r="A548" s="34">
        <v>45583</v>
      </c>
      <c r="B548" s="64">
        <v>10</v>
      </c>
      <c r="C548" s="64">
        <v>5</v>
      </c>
      <c r="D548" s="64">
        <v>19</v>
      </c>
      <c r="E548" s="42">
        <v>22.411799999999999</v>
      </c>
      <c r="F5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49" spans="1:6" x14ac:dyDescent="0.25">
      <c r="A549" s="34">
        <v>45583</v>
      </c>
      <c r="B549" s="64">
        <v>10</v>
      </c>
      <c r="C549" s="64">
        <v>5</v>
      </c>
      <c r="D549" s="64">
        <v>20</v>
      </c>
      <c r="E549" s="42">
        <v>24.753299999999999</v>
      </c>
      <c r="F5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0" spans="1:6" x14ac:dyDescent="0.25">
      <c r="A550" s="34">
        <v>45583</v>
      </c>
      <c r="B550" s="64">
        <v>10</v>
      </c>
      <c r="C550" s="64">
        <v>5</v>
      </c>
      <c r="D550" s="64">
        <v>21</v>
      </c>
      <c r="E550" s="42">
        <v>27.860900000000001</v>
      </c>
      <c r="F5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1" spans="1:6" x14ac:dyDescent="0.25">
      <c r="A551" s="34">
        <v>45583</v>
      </c>
      <c r="B551" s="64">
        <v>10</v>
      </c>
      <c r="C551" s="64">
        <v>5</v>
      </c>
      <c r="D551" s="64">
        <v>22</v>
      </c>
      <c r="E551" s="42">
        <v>23.346299999999999</v>
      </c>
      <c r="F5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2" spans="1:6" x14ac:dyDescent="0.25">
      <c r="A552" s="34">
        <v>45583</v>
      </c>
      <c r="B552" s="64">
        <v>10</v>
      </c>
      <c r="C552" s="64">
        <v>5</v>
      </c>
      <c r="D552" s="64">
        <v>23</v>
      </c>
      <c r="E552" s="42">
        <v>27.9114</v>
      </c>
      <c r="F5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3" spans="1:6" x14ac:dyDescent="0.25">
      <c r="A553" s="34">
        <v>45583</v>
      </c>
      <c r="B553" s="64">
        <v>10</v>
      </c>
      <c r="C553" s="64">
        <v>5</v>
      </c>
      <c r="D553" s="64">
        <v>24</v>
      </c>
      <c r="E553" s="42">
        <v>24.716100000000001</v>
      </c>
      <c r="F5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4" spans="1:6" x14ac:dyDescent="0.25">
      <c r="A554" s="34">
        <v>45584</v>
      </c>
      <c r="B554" s="64">
        <v>10</v>
      </c>
      <c r="C554" s="64">
        <v>6</v>
      </c>
      <c r="D554" s="64">
        <v>1</v>
      </c>
      <c r="E554" s="42">
        <v>25.136900000000001</v>
      </c>
      <c r="F5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5" spans="1:6" x14ac:dyDescent="0.25">
      <c r="A555" s="34">
        <v>45584</v>
      </c>
      <c r="B555" s="64">
        <v>10</v>
      </c>
      <c r="C555" s="64">
        <v>6</v>
      </c>
      <c r="D555" s="64">
        <v>2</v>
      </c>
      <c r="E555" s="42">
        <v>25.821400000000001</v>
      </c>
      <c r="F5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6" spans="1:6" x14ac:dyDescent="0.25">
      <c r="A556" s="34">
        <v>45584</v>
      </c>
      <c r="B556" s="64">
        <v>10</v>
      </c>
      <c r="C556" s="64">
        <v>6</v>
      </c>
      <c r="D556" s="64">
        <v>3</v>
      </c>
      <c r="E556" s="42">
        <v>23.853899999999999</v>
      </c>
      <c r="F5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7" spans="1:6" x14ac:dyDescent="0.25">
      <c r="A557" s="34">
        <v>45584</v>
      </c>
      <c r="B557" s="64">
        <v>10</v>
      </c>
      <c r="C557" s="64">
        <v>6</v>
      </c>
      <c r="D557" s="64">
        <v>4</v>
      </c>
      <c r="E557" s="42">
        <v>13.1195</v>
      </c>
      <c r="F5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8" spans="1:6" x14ac:dyDescent="0.25">
      <c r="A558" s="34">
        <v>45584</v>
      </c>
      <c r="B558" s="64">
        <v>10</v>
      </c>
      <c r="C558" s="64">
        <v>6</v>
      </c>
      <c r="D558" s="64">
        <v>5</v>
      </c>
      <c r="E558" s="42">
        <v>27.424600000000002</v>
      </c>
      <c r="F5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59" spans="1:6" x14ac:dyDescent="0.25">
      <c r="A559" s="34">
        <v>45584</v>
      </c>
      <c r="B559" s="64">
        <v>10</v>
      </c>
      <c r="C559" s="64">
        <v>6</v>
      </c>
      <c r="D559" s="64">
        <v>6</v>
      </c>
      <c r="E559" s="42">
        <v>29.065100000000001</v>
      </c>
      <c r="F5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0" spans="1:6" x14ac:dyDescent="0.25">
      <c r="A560" s="34">
        <v>45584</v>
      </c>
      <c r="B560" s="64">
        <v>10</v>
      </c>
      <c r="C560" s="64">
        <v>6</v>
      </c>
      <c r="D560" s="64">
        <v>7</v>
      </c>
      <c r="E560" s="42">
        <v>15.5991</v>
      </c>
      <c r="F5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1" spans="1:6" x14ac:dyDescent="0.25">
      <c r="A561" s="34">
        <v>45584</v>
      </c>
      <c r="B561" s="64">
        <v>10</v>
      </c>
      <c r="C561" s="64">
        <v>6</v>
      </c>
      <c r="D561" s="64">
        <v>8</v>
      </c>
      <c r="E561" s="42">
        <v>17.451699999999999</v>
      </c>
      <c r="F5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2" spans="1:6" x14ac:dyDescent="0.25">
      <c r="A562" s="34">
        <v>45584</v>
      </c>
      <c r="B562" s="64">
        <v>10</v>
      </c>
      <c r="C562" s="64">
        <v>6</v>
      </c>
      <c r="D562" s="64">
        <v>9</v>
      </c>
      <c r="E562" s="42">
        <v>19.7501</v>
      </c>
      <c r="F5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3" spans="1:6" x14ac:dyDescent="0.25">
      <c r="A563" s="34">
        <v>45584</v>
      </c>
      <c r="B563" s="64">
        <v>10</v>
      </c>
      <c r="C563" s="64">
        <v>6</v>
      </c>
      <c r="D563" s="64">
        <v>10</v>
      </c>
      <c r="E563" s="42">
        <v>16.244700000000002</v>
      </c>
      <c r="F5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4" spans="1:6" x14ac:dyDescent="0.25">
      <c r="A564" s="34">
        <v>45584</v>
      </c>
      <c r="B564" s="64">
        <v>10</v>
      </c>
      <c r="C564" s="64">
        <v>6</v>
      </c>
      <c r="D564" s="64">
        <v>11</v>
      </c>
      <c r="E564" s="42">
        <v>11.254099999999999</v>
      </c>
      <c r="F5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5" spans="1:6" x14ac:dyDescent="0.25">
      <c r="A565" s="34">
        <v>45584</v>
      </c>
      <c r="B565" s="64">
        <v>10</v>
      </c>
      <c r="C565" s="64">
        <v>6</v>
      </c>
      <c r="D565" s="64">
        <v>12</v>
      </c>
      <c r="E565" s="42">
        <v>6.6009000000000002</v>
      </c>
      <c r="F5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6" spans="1:6" x14ac:dyDescent="0.25">
      <c r="A566" s="34">
        <v>45584</v>
      </c>
      <c r="B566" s="64">
        <v>10</v>
      </c>
      <c r="C566" s="64">
        <v>6</v>
      </c>
      <c r="D566" s="64">
        <v>13</v>
      </c>
      <c r="E566" s="42">
        <v>2.5499999999999998E-2</v>
      </c>
      <c r="F5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7" spans="1:6" x14ac:dyDescent="0.25">
      <c r="A567" s="34">
        <v>45584</v>
      </c>
      <c r="B567" s="64">
        <v>10</v>
      </c>
      <c r="C567" s="64">
        <v>6</v>
      </c>
      <c r="D567" s="64">
        <v>14</v>
      </c>
      <c r="E567" s="42">
        <v>-9.2942</v>
      </c>
      <c r="F5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8" spans="1:6" x14ac:dyDescent="0.25">
      <c r="A568" s="34">
        <v>45584</v>
      </c>
      <c r="B568" s="64">
        <v>10</v>
      </c>
      <c r="C568" s="64">
        <v>6</v>
      </c>
      <c r="D568" s="64">
        <v>15</v>
      </c>
      <c r="E568" s="42">
        <v>-19.498200000000001</v>
      </c>
      <c r="F5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69" spans="1:6" x14ac:dyDescent="0.25">
      <c r="A569" s="34">
        <v>45584</v>
      </c>
      <c r="B569" s="64">
        <v>10</v>
      </c>
      <c r="C569" s="64">
        <v>6</v>
      </c>
      <c r="D569" s="64">
        <v>16</v>
      </c>
      <c r="E569" s="42">
        <v>-15.0274</v>
      </c>
      <c r="F5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0" spans="1:6" x14ac:dyDescent="0.25">
      <c r="A570" s="34">
        <v>45584</v>
      </c>
      <c r="B570" s="64">
        <v>10</v>
      </c>
      <c r="C570" s="64">
        <v>6</v>
      </c>
      <c r="D570" s="64">
        <v>17</v>
      </c>
      <c r="E570" s="42">
        <v>12.4154</v>
      </c>
      <c r="F5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1" spans="1:6" x14ac:dyDescent="0.25">
      <c r="A571" s="34">
        <v>45584</v>
      </c>
      <c r="B571" s="64">
        <v>10</v>
      </c>
      <c r="C571" s="64">
        <v>6</v>
      </c>
      <c r="D571" s="64">
        <v>18</v>
      </c>
      <c r="E571" s="42">
        <v>35.132300000000001</v>
      </c>
      <c r="F5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2" spans="1:6" x14ac:dyDescent="0.25">
      <c r="A572" s="34">
        <v>45584</v>
      </c>
      <c r="B572" s="64">
        <v>10</v>
      </c>
      <c r="C572" s="64">
        <v>6</v>
      </c>
      <c r="D572" s="64">
        <v>19</v>
      </c>
      <c r="E572" s="42">
        <v>32.311700000000002</v>
      </c>
      <c r="F5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3" spans="1:6" x14ac:dyDescent="0.25">
      <c r="A573" s="34">
        <v>45584</v>
      </c>
      <c r="B573" s="64">
        <v>10</v>
      </c>
      <c r="C573" s="64">
        <v>6</v>
      </c>
      <c r="D573" s="64">
        <v>20</v>
      </c>
      <c r="E573" s="42">
        <v>26.9754</v>
      </c>
      <c r="F5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4" spans="1:6" x14ac:dyDescent="0.25">
      <c r="A574" s="34">
        <v>45584</v>
      </c>
      <c r="B574" s="64">
        <v>10</v>
      </c>
      <c r="C574" s="64">
        <v>6</v>
      </c>
      <c r="D574" s="64">
        <v>21</v>
      </c>
      <c r="E574" s="42">
        <v>25.742799999999999</v>
      </c>
      <c r="F5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5" spans="1:6" x14ac:dyDescent="0.25">
      <c r="A575" s="34">
        <v>45584</v>
      </c>
      <c r="B575" s="64">
        <v>10</v>
      </c>
      <c r="C575" s="64">
        <v>6</v>
      </c>
      <c r="D575" s="64">
        <v>22</v>
      </c>
      <c r="E575" s="42">
        <v>25.859400000000001</v>
      </c>
      <c r="F5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6" spans="1:6" x14ac:dyDescent="0.25">
      <c r="A576" s="34">
        <v>45584</v>
      </c>
      <c r="B576" s="64">
        <v>10</v>
      </c>
      <c r="C576" s="64">
        <v>6</v>
      </c>
      <c r="D576" s="64">
        <v>23</v>
      </c>
      <c r="E576" s="42">
        <v>23.708300000000001</v>
      </c>
      <c r="F5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7" spans="1:6" x14ac:dyDescent="0.25">
      <c r="A577" s="34">
        <v>45584</v>
      </c>
      <c r="B577" s="64">
        <v>10</v>
      </c>
      <c r="C577" s="64">
        <v>6</v>
      </c>
      <c r="D577" s="64">
        <v>24</v>
      </c>
      <c r="E577" s="42">
        <v>16.235800000000001</v>
      </c>
      <c r="F5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8" spans="1:6" x14ac:dyDescent="0.25">
      <c r="A578" s="34">
        <v>45585</v>
      </c>
      <c r="B578" s="64">
        <v>10</v>
      </c>
      <c r="C578" s="64">
        <v>7</v>
      </c>
      <c r="D578" s="64">
        <v>1</v>
      </c>
      <c r="E578" s="42">
        <v>10.534700000000001</v>
      </c>
      <c r="F5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79" spans="1:6" x14ac:dyDescent="0.25">
      <c r="A579" s="34">
        <v>45585</v>
      </c>
      <c r="B579" s="64">
        <v>10</v>
      </c>
      <c r="C579" s="64">
        <v>7</v>
      </c>
      <c r="D579" s="64">
        <v>2</v>
      </c>
      <c r="E579" s="42">
        <v>15.283200000000001</v>
      </c>
      <c r="F5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0" spans="1:6" x14ac:dyDescent="0.25">
      <c r="A580" s="34">
        <v>45585</v>
      </c>
      <c r="B580" s="64">
        <v>10</v>
      </c>
      <c r="C580" s="64">
        <v>7</v>
      </c>
      <c r="D580" s="64">
        <v>3</v>
      </c>
      <c r="E580" s="42">
        <v>10.3856</v>
      </c>
      <c r="F5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1" spans="1:6" x14ac:dyDescent="0.25">
      <c r="A581" s="34">
        <v>45585</v>
      </c>
      <c r="B581" s="64">
        <v>10</v>
      </c>
      <c r="C581" s="64">
        <v>7</v>
      </c>
      <c r="D581" s="64">
        <v>4</v>
      </c>
      <c r="E581" s="42">
        <v>13.6313</v>
      </c>
      <c r="F5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2" spans="1:6" x14ac:dyDescent="0.25">
      <c r="A582" s="34">
        <v>45585</v>
      </c>
      <c r="B582" s="64">
        <v>10</v>
      </c>
      <c r="C582" s="64">
        <v>7</v>
      </c>
      <c r="D582" s="64">
        <v>5</v>
      </c>
      <c r="E582" s="42">
        <v>22.076699999999999</v>
      </c>
      <c r="F5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3" spans="1:6" x14ac:dyDescent="0.25">
      <c r="A583" s="34">
        <v>45585</v>
      </c>
      <c r="B583" s="64">
        <v>10</v>
      </c>
      <c r="C583" s="64">
        <v>7</v>
      </c>
      <c r="D583" s="64">
        <v>6</v>
      </c>
      <c r="E583" s="42">
        <v>23.851900000000001</v>
      </c>
      <c r="F5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4" spans="1:6" x14ac:dyDescent="0.25">
      <c r="A584" s="34">
        <v>45585</v>
      </c>
      <c r="B584" s="64">
        <v>10</v>
      </c>
      <c r="C584" s="64">
        <v>7</v>
      </c>
      <c r="D584" s="64">
        <v>7</v>
      </c>
      <c r="E584" s="42">
        <v>11.9893</v>
      </c>
      <c r="F5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5" spans="1:6" x14ac:dyDescent="0.25">
      <c r="A585" s="34">
        <v>45585</v>
      </c>
      <c r="B585" s="64">
        <v>10</v>
      </c>
      <c r="C585" s="64">
        <v>7</v>
      </c>
      <c r="D585" s="64">
        <v>8</v>
      </c>
      <c r="E585" s="42">
        <v>16.361699999999999</v>
      </c>
      <c r="F5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6" spans="1:6" x14ac:dyDescent="0.25">
      <c r="A586" s="34">
        <v>45585</v>
      </c>
      <c r="B586" s="64">
        <v>10</v>
      </c>
      <c r="C586" s="64">
        <v>7</v>
      </c>
      <c r="D586" s="64">
        <v>9</v>
      </c>
      <c r="E586" s="42">
        <v>6.157</v>
      </c>
      <c r="F5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7" spans="1:6" x14ac:dyDescent="0.25">
      <c r="A587" s="34">
        <v>45585</v>
      </c>
      <c r="B587" s="64">
        <v>10</v>
      </c>
      <c r="C587" s="64">
        <v>7</v>
      </c>
      <c r="D587" s="64">
        <v>10</v>
      </c>
      <c r="E587" s="42">
        <v>7.5045999999999999</v>
      </c>
      <c r="F5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8" spans="1:6" x14ac:dyDescent="0.25">
      <c r="A588" s="34">
        <v>45585</v>
      </c>
      <c r="B588" s="64">
        <v>10</v>
      </c>
      <c r="C588" s="64">
        <v>7</v>
      </c>
      <c r="D588" s="64">
        <v>11</v>
      </c>
      <c r="E588" s="42">
        <v>9.1410999999999998</v>
      </c>
      <c r="F5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89" spans="1:6" x14ac:dyDescent="0.25">
      <c r="A589" s="34">
        <v>45585</v>
      </c>
      <c r="B589" s="64">
        <v>10</v>
      </c>
      <c r="C589" s="64">
        <v>7</v>
      </c>
      <c r="D589" s="64">
        <v>12</v>
      </c>
      <c r="E589" s="42">
        <v>7.3798000000000004</v>
      </c>
      <c r="F5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0" spans="1:6" x14ac:dyDescent="0.25">
      <c r="A590" s="34">
        <v>45585</v>
      </c>
      <c r="B590" s="64">
        <v>10</v>
      </c>
      <c r="C590" s="64">
        <v>7</v>
      </c>
      <c r="D590" s="64">
        <v>13</v>
      </c>
      <c r="E590" s="42">
        <v>6.3429000000000002</v>
      </c>
      <c r="F5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1" spans="1:6" x14ac:dyDescent="0.25">
      <c r="A591" s="34">
        <v>45585</v>
      </c>
      <c r="B591" s="64">
        <v>10</v>
      </c>
      <c r="C591" s="64">
        <v>7</v>
      </c>
      <c r="D591" s="64">
        <v>14</v>
      </c>
      <c r="E591" s="42">
        <v>5.2291999999999996</v>
      </c>
      <c r="F5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2" spans="1:6" x14ac:dyDescent="0.25">
      <c r="A592" s="34">
        <v>45585</v>
      </c>
      <c r="B592" s="64">
        <v>10</v>
      </c>
      <c r="C592" s="64">
        <v>7</v>
      </c>
      <c r="D592" s="64">
        <v>15</v>
      </c>
      <c r="E592" s="42">
        <v>3.8328000000000002</v>
      </c>
      <c r="F5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3" spans="1:6" x14ac:dyDescent="0.25">
      <c r="A593" s="34">
        <v>45585</v>
      </c>
      <c r="B593" s="64">
        <v>10</v>
      </c>
      <c r="C593" s="64">
        <v>7</v>
      </c>
      <c r="D593" s="64">
        <v>16</v>
      </c>
      <c r="E593" s="42">
        <v>6.609</v>
      </c>
      <c r="F5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4" spans="1:6" x14ac:dyDescent="0.25">
      <c r="A594" s="34">
        <v>45585</v>
      </c>
      <c r="B594" s="64">
        <v>10</v>
      </c>
      <c r="C594" s="64">
        <v>7</v>
      </c>
      <c r="D594" s="64">
        <v>17</v>
      </c>
      <c r="E594" s="42">
        <v>19.188099999999999</v>
      </c>
      <c r="F5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5" spans="1:6" x14ac:dyDescent="0.25">
      <c r="A595" s="34">
        <v>45585</v>
      </c>
      <c r="B595" s="64">
        <v>10</v>
      </c>
      <c r="C595" s="64">
        <v>7</v>
      </c>
      <c r="D595" s="64">
        <v>18</v>
      </c>
      <c r="E595" s="42">
        <v>33.042400000000001</v>
      </c>
      <c r="F5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6" spans="1:6" x14ac:dyDescent="0.25">
      <c r="A596" s="34">
        <v>45585</v>
      </c>
      <c r="B596" s="64">
        <v>10</v>
      </c>
      <c r="C596" s="64">
        <v>7</v>
      </c>
      <c r="D596" s="64">
        <v>19</v>
      </c>
      <c r="E596" s="42">
        <v>29.2258</v>
      </c>
      <c r="F5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7" spans="1:6" x14ac:dyDescent="0.25">
      <c r="A597" s="34">
        <v>45585</v>
      </c>
      <c r="B597" s="64">
        <v>10</v>
      </c>
      <c r="C597" s="64">
        <v>7</v>
      </c>
      <c r="D597" s="64">
        <v>20</v>
      </c>
      <c r="E597" s="42">
        <v>27.2087</v>
      </c>
      <c r="F5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8" spans="1:6" x14ac:dyDescent="0.25">
      <c r="A598" s="34">
        <v>45585</v>
      </c>
      <c r="B598" s="64">
        <v>10</v>
      </c>
      <c r="C598" s="64">
        <v>7</v>
      </c>
      <c r="D598" s="64">
        <v>21</v>
      </c>
      <c r="E598" s="42">
        <v>27.049900000000001</v>
      </c>
      <c r="F5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599" spans="1:6" x14ac:dyDescent="0.25">
      <c r="A599" s="34">
        <v>45585</v>
      </c>
      <c r="B599" s="64">
        <v>10</v>
      </c>
      <c r="C599" s="64">
        <v>7</v>
      </c>
      <c r="D599" s="64">
        <v>22</v>
      </c>
      <c r="E599" s="42">
        <v>27.5596</v>
      </c>
      <c r="F5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0" spans="1:6" x14ac:dyDescent="0.25">
      <c r="A600" s="34">
        <v>45585</v>
      </c>
      <c r="B600" s="64">
        <v>10</v>
      </c>
      <c r="C600" s="64">
        <v>7</v>
      </c>
      <c r="D600" s="64">
        <v>23</v>
      </c>
      <c r="E600" s="42">
        <v>24.301300000000001</v>
      </c>
      <c r="F6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1" spans="1:6" x14ac:dyDescent="0.25">
      <c r="A601" s="34">
        <v>45585</v>
      </c>
      <c r="B601" s="64">
        <v>10</v>
      </c>
      <c r="C601" s="64">
        <v>7</v>
      </c>
      <c r="D601" s="64">
        <v>24</v>
      </c>
      <c r="E601" s="42">
        <v>22.585899999999999</v>
      </c>
      <c r="F6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2" spans="1:6" x14ac:dyDescent="0.25">
      <c r="A602" s="34">
        <v>45586</v>
      </c>
      <c r="B602" s="64">
        <v>10</v>
      </c>
      <c r="C602" s="64">
        <v>1</v>
      </c>
      <c r="D602" s="64">
        <v>1</v>
      </c>
      <c r="E602" s="42">
        <v>20.414999999999999</v>
      </c>
      <c r="F6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3" spans="1:6" x14ac:dyDescent="0.25">
      <c r="A603" s="34">
        <v>45586</v>
      </c>
      <c r="B603" s="64">
        <v>10</v>
      </c>
      <c r="C603" s="64">
        <v>1</v>
      </c>
      <c r="D603" s="64">
        <v>2</v>
      </c>
      <c r="E603" s="42">
        <v>12.6561</v>
      </c>
      <c r="F6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4" spans="1:6" x14ac:dyDescent="0.25">
      <c r="A604" s="34">
        <v>45586</v>
      </c>
      <c r="B604" s="64">
        <v>10</v>
      </c>
      <c r="C604" s="64">
        <v>1</v>
      </c>
      <c r="D604" s="64">
        <v>3</v>
      </c>
      <c r="E604" s="42">
        <v>9.7742000000000004</v>
      </c>
      <c r="F6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5" spans="1:6" x14ac:dyDescent="0.25">
      <c r="A605" s="34">
        <v>45586</v>
      </c>
      <c r="B605" s="64">
        <v>10</v>
      </c>
      <c r="C605" s="64">
        <v>1</v>
      </c>
      <c r="D605" s="64">
        <v>4</v>
      </c>
      <c r="E605" s="42">
        <v>13.980499999999999</v>
      </c>
      <c r="F6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6" spans="1:6" x14ac:dyDescent="0.25">
      <c r="A606" s="34">
        <v>45586</v>
      </c>
      <c r="B606" s="64">
        <v>10</v>
      </c>
      <c r="C606" s="64">
        <v>1</v>
      </c>
      <c r="D606" s="64">
        <v>5</v>
      </c>
      <c r="E606" s="42">
        <v>15.288600000000001</v>
      </c>
      <c r="F6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7" spans="1:6" x14ac:dyDescent="0.25">
      <c r="A607" s="34">
        <v>45586</v>
      </c>
      <c r="B607" s="64">
        <v>10</v>
      </c>
      <c r="C607" s="64">
        <v>1</v>
      </c>
      <c r="D607" s="64">
        <v>6</v>
      </c>
      <c r="E607" s="42">
        <v>26.993600000000001</v>
      </c>
      <c r="F6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8" spans="1:6" x14ac:dyDescent="0.25">
      <c r="A608" s="34">
        <v>45586</v>
      </c>
      <c r="B608" s="64">
        <v>10</v>
      </c>
      <c r="C608" s="64">
        <v>1</v>
      </c>
      <c r="D608" s="64">
        <v>7</v>
      </c>
      <c r="E608" s="42">
        <v>35.0167</v>
      </c>
      <c r="F6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09" spans="1:6" x14ac:dyDescent="0.25">
      <c r="A609" s="34">
        <v>45586</v>
      </c>
      <c r="B609" s="64">
        <v>10</v>
      </c>
      <c r="C609" s="64">
        <v>1</v>
      </c>
      <c r="D609" s="64">
        <v>8</v>
      </c>
      <c r="E609" s="42">
        <v>10.5504</v>
      </c>
      <c r="F6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0" spans="1:6" x14ac:dyDescent="0.25">
      <c r="A610" s="34">
        <v>45586</v>
      </c>
      <c r="B610" s="64">
        <v>10</v>
      </c>
      <c r="C610" s="64">
        <v>1</v>
      </c>
      <c r="D610" s="64">
        <v>9</v>
      </c>
      <c r="E610" s="42">
        <v>11.795999999999999</v>
      </c>
      <c r="F6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1" spans="1:6" x14ac:dyDescent="0.25">
      <c r="A611" s="34">
        <v>45586</v>
      </c>
      <c r="B611" s="64">
        <v>10</v>
      </c>
      <c r="C611" s="64">
        <v>1</v>
      </c>
      <c r="D611" s="64">
        <v>10</v>
      </c>
      <c r="E611" s="42">
        <v>6.0035999999999996</v>
      </c>
      <c r="F6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2" spans="1:6" x14ac:dyDescent="0.25">
      <c r="A612" s="34">
        <v>45586</v>
      </c>
      <c r="B612" s="64">
        <v>10</v>
      </c>
      <c r="C612" s="64">
        <v>1</v>
      </c>
      <c r="D612" s="64">
        <v>11</v>
      </c>
      <c r="E612" s="42">
        <v>1.9865999999999999</v>
      </c>
      <c r="F6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3" spans="1:6" x14ac:dyDescent="0.25">
      <c r="A613" s="34">
        <v>45586</v>
      </c>
      <c r="B613" s="64">
        <v>10</v>
      </c>
      <c r="C613" s="64">
        <v>1</v>
      </c>
      <c r="D613" s="64">
        <v>12</v>
      </c>
      <c r="E613" s="42">
        <v>4.8261000000000003</v>
      </c>
      <c r="F6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4" spans="1:6" x14ac:dyDescent="0.25">
      <c r="A614" s="34">
        <v>45586</v>
      </c>
      <c r="B614" s="64">
        <v>10</v>
      </c>
      <c r="C614" s="64">
        <v>1</v>
      </c>
      <c r="D614" s="64">
        <v>13</v>
      </c>
      <c r="E614" s="42">
        <v>7.484</v>
      </c>
      <c r="F6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5" spans="1:6" x14ac:dyDescent="0.25">
      <c r="A615" s="34">
        <v>45586</v>
      </c>
      <c r="B615" s="64">
        <v>10</v>
      </c>
      <c r="C615" s="64">
        <v>1</v>
      </c>
      <c r="D615" s="64">
        <v>14</v>
      </c>
      <c r="E615" s="42">
        <v>5.5957999999999997</v>
      </c>
      <c r="F6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6" spans="1:6" x14ac:dyDescent="0.25">
      <c r="A616" s="34">
        <v>45586</v>
      </c>
      <c r="B616" s="64">
        <v>10</v>
      </c>
      <c r="C616" s="64">
        <v>1</v>
      </c>
      <c r="D616" s="64">
        <v>15</v>
      </c>
      <c r="E616" s="42">
        <v>6.6078000000000001</v>
      </c>
      <c r="F6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7" spans="1:6" x14ac:dyDescent="0.25">
      <c r="A617" s="34">
        <v>45586</v>
      </c>
      <c r="B617" s="64">
        <v>10</v>
      </c>
      <c r="C617" s="64">
        <v>1</v>
      </c>
      <c r="D617" s="64">
        <v>16</v>
      </c>
      <c r="E617" s="42">
        <v>4.2491000000000003</v>
      </c>
      <c r="F6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8" spans="1:6" x14ac:dyDescent="0.25">
      <c r="A618" s="34">
        <v>45586</v>
      </c>
      <c r="B618" s="64">
        <v>10</v>
      </c>
      <c r="C618" s="64">
        <v>1</v>
      </c>
      <c r="D618" s="64">
        <v>17</v>
      </c>
      <c r="E618" s="42">
        <v>13.2897</v>
      </c>
      <c r="F6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19" spans="1:6" x14ac:dyDescent="0.25">
      <c r="A619" s="34">
        <v>45586</v>
      </c>
      <c r="B619" s="64">
        <v>10</v>
      </c>
      <c r="C619" s="64">
        <v>1</v>
      </c>
      <c r="D619" s="64">
        <v>18</v>
      </c>
      <c r="E619" s="42">
        <v>36.843800000000002</v>
      </c>
      <c r="F6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0" spans="1:6" x14ac:dyDescent="0.25">
      <c r="A620" s="34">
        <v>45586</v>
      </c>
      <c r="B620" s="64">
        <v>10</v>
      </c>
      <c r="C620" s="64">
        <v>1</v>
      </c>
      <c r="D620" s="64">
        <v>19</v>
      </c>
      <c r="E620" s="42">
        <v>34.113500000000002</v>
      </c>
      <c r="F6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1" spans="1:6" x14ac:dyDescent="0.25">
      <c r="A621" s="34">
        <v>45586</v>
      </c>
      <c r="B621" s="64">
        <v>10</v>
      </c>
      <c r="C621" s="64">
        <v>1</v>
      </c>
      <c r="D621" s="64">
        <v>20</v>
      </c>
      <c r="E621" s="42">
        <v>31.1677</v>
      </c>
      <c r="F6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2" spans="1:6" x14ac:dyDescent="0.25">
      <c r="A622" s="34">
        <v>45586</v>
      </c>
      <c r="B622" s="64">
        <v>10</v>
      </c>
      <c r="C622" s="64">
        <v>1</v>
      </c>
      <c r="D622" s="64">
        <v>21</v>
      </c>
      <c r="E622" s="42">
        <v>22.357199999999999</v>
      </c>
      <c r="F62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3" spans="1:6" x14ac:dyDescent="0.25">
      <c r="A623" s="34">
        <v>45586</v>
      </c>
      <c r="B623" s="64">
        <v>10</v>
      </c>
      <c r="C623" s="64">
        <v>1</v>
      </c>
      <c r="D623" s="64">
        <v>22</v>
      </c>
      <c r="E623" s="42">
        <v>23.291799999999999</v>
      </c>
      <c r="F62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4" spans="1:6" x14ac:dyDescent="0.25">
      <c r="A624" s="34">
        <v>45586</v>
      </c>
      <c r="B624" s="64">
        <v>10</v>
      </c>
      <c r="C624" s="64">
        <v>1</v>
      </c>
      <c r="D624" s="64">
        <v>23</v>
      </c>
      <c r="E624" s="42">
        <v>21.331399999999999</v>
      </c>
      <c r="F62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5" spans="1:6" x14ac:dyDescent="0.25">
      <c r="A625" s="34">
        <v>45586</v>
      </c>
      <c r="B625" s="64">
        <v>10</v>
      </c>
      <c r="C625" s="64">
        <v>1</v>
      </c>
      <c r="D625" s="64">
        <v>24</v>
      </c>
      <c r="E625" s="42">
        <v>18.684000000000001</v>
      </c>
      <c r="F62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6" spans="1:6" x14ac:dyDescent="0.25">
      <c r="A626" s="34">
        <v>45587</v>
      </c>
      <c r="B626" s="64">
        <v>10</v>
      </c>
      <c r="C626" s="64">
        <v>2</v>
      </c>
      <c r="D626" s="64">
        <v>1</v>
      </c>
      <c r="E626" s="42">
        <v>22.2363</v>
      </c>
      <c r="F62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7" spans="1:6" x14ac:dyDescent="0.25">
      <c r="A627" s="34">
        <v>45587</v>
      </c>
      <c r="B627" s="64">
        <v>10</v>
      </c>
      <c r="C627" s="64">
        <v>2</v>
      </c>
      <c r="D627" s="64">
        <v>2</v>
      </c>
      <c r="E627" s="42">
        <v>17.805800000000001</v>
      </c>
      <c r="F62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8" spans="1:6" x14ac:dyDescent="0.25">
      <c r="A628" s="34">
        <v>45587</v>
      </c>
      <c r="B628" s="64">
        <v>10</v>
      </c>
      <c r="C628" s="64">
        <v>2</v>
      </c>
      <c r="D628" s="64">
        <v>3</v>
      </c>
      <c r="E628" s="42">
        <v>12.2898</v>
      </c>
      <c r="F62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29" spans="1:6" x14ac:dyDescent="0.25">
      <c r="A629" s="34">
        <v>45587</v>
      </c>
      <c r="B629" s="64">
        <v>10</v>
      </c>
      <c r="C629" s="64">
        <v>2</v>
      </c>
      <c r="D629" s="64">
        <v>4</v>
      </c>
      <c r="E629" s="42">
        <v>16.3933</v>
      </c>
      <c r="F62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0" spans="1:6" x14ac:dyDescent="0.25">
      <c r="A630" s="34">
        <v>45587</v>
      </c>
      <c r="B630" s="64">
        <v>10</v>
      </c>
      <c r="C630" s="64">
        <v>2</v>
      </c>
      <c r="D630" s="64">
        <v>5</v>
      </c>
      <c r="E630" s="42">
        <v>11.6577</v>
      </c>
      <c r="F63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1" spans="1:6" x14ac:dyDescent="0.25">
      <c r="A631" s="34">
        <v>45587</v>
      </c>
      <c r="B631" s="64">
        <v>10</v>
      </c>
      <c r="C631" s="64">
        <v>2</v>
      </c>
      <c r="D631" s="64">
        <v>6</v>
      </c>
      <c r="E631" s="42">
        <v>16.4956</v>
      </c>
      <c r="F63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2" spans="1:6" x14ac:dyDescent="0.25">
      <c r="A632" s="34">
        <v>45587</v>
      </c>
      <c r="B632" s="64">
        <v>10</v>
      </c>
      <c r="C632" s="64">
        <v>2</v>
      </c>
      <c r="D632" s="64">
        <v>7</v>
      </c>
      <c r="E632" s="42">
        <v>9.5328999999999997</v>
      </c>
      <c r="F63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3" spans="1:6" x14ac:dyDescent="0.25">
      <c r="A633" s="34">
        <v>45587</v>
      </c>
      <c r="B633" s="64">
        <v>10</v>
      </c>
      <c r="C633" s="64">
        <v>2</v>
      </c>
      <c r="D633" s="64">
        <v>8</v>
      </c>
      <c r="E633" s="42">
        <v>18.6419</v>
      </c>
      <c r="F63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4" spans="1:6" x14ac:dyDescent="0.25">
      <c r="A634" s="34">
        <v>45587</v>
      </c>
      <c r="B634" s="64">
        <v>10</v>
      </c>
      <c r="C634" s="64">
        <v>2</v>
      </c>
      <c r="D634" s="64">
        <v>9</v>
      </c>
      <c r="E634" s="42">
        <v>8.3696000000000002</v>
      </c>
      <c r="F63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5" spans="1:6" x14ac:dyDescent="0.25">
      <c r="A635" s="34">
        <v>45587</v>
      </c>
      <c r="B635" s="64">
        <v>10</v>
      </c>
      <c r="C635" s="64">
        <v>2</v>
      </c>
      <c r="D635" s="64">
        <v>10</v>
      </c>
      <c r="E635" s="42">
        <v>6.3765999999999998</v>
      </c>
      <c r="F63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6" spans="1:6" x14ac:dyDescent="0.25">
      <c r="A636" s="34">
        <v>45587</v>
      </c>
      <c r="B636" s="64">
        <v>10</v>
      </c>
      <c r="C636" s="64">
        <v>2</v>
      </c>
      <c r="D636" s="64">
        <v>11</v>
      </c>
      <c r="E636" s="42">
        <v>4.8127000000000004</v>
      </c>
      <c r="F63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7" spans="1:6" x14ac:dyDescent="0.25">
      <c r="A637" s="34">
        <v>45587</v>
      </c>
      <c r="B637" s="64">
        <v>10</v>
      </c>
      <c r="C637" s="64">
        <v>2</v>
      </c>
      <c r="D637" s="64">
        <v>12</v>
      </c>
      <c r="E637" s="42">
        <v>7.0477999999999996</v>
      </c>
      <c r="F63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8" spans="1:6" x14ac:dyDescent="0.25">
      <c r="A638" s="34">
        <v>45587</v>
      </c>
      <c r="B638" s="64">
        <v>10</v>
      </c>
      <c r="C638" s="64">
        <v>2</v>
      </c>
      <c r="D638" s="64">
        <v>13</v>
      </c>
      <c r="E638" s="42">
        <v>11.639900000000001</v>
      </c>
      <c r="F63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39" spans="1:6" x14ac:dyDescent="0.25">
      <c r="A639" s="34">
        <v>45587</v>
      </c>
      <c r="B639" s="64">
        <v>10</v>
      </c>
      <c r="C639" s="64">
        <v>2</v>
      </c>
      <c r="D639" s="64">
        <v>14</v>
      </c>
      <c r="E639" s="42">
        <v>7.6101000000000001</v>
      </c>
      <c r="F63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0" spans="1:6" x14ac:dyDescent="0.25">
      <c r="A640" s="34">
        <v>45587</v>
      </c>
      <c r="B640" s="64">
        <v>10</v>
      </c>
      <c r="C640" s="64">
        <v>2</v>
      </c>
      <c r="D640" s="64">
        <v>15</v>
      </c>
      <c r="E640" s="42">
        <v>2.9220999999999999</v>
      </c>
      <c r="F64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1" spans="1:6" x14ac:dyDescent="0.25">
      <c r="A641" s="34">
        <v>45587</v>
      </c>
      <c r="B641" s="64">
        <v>10</v>
      </c>
      <c r="C641" s="64">
        <v>2</v>
      </c>
      <c r="D641" s="64">
        <v>16</v>
      </c>
      <c r="E641" s="42">
        <v>6.3795000000000002</v>
      </c>
      <c r="F64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2" spans="1:6" x14ac:dyDescent="0.25">
      <c r="A642" s="34">
        <v>45587</v>
      </c>
      <c r="B642" s="64">
        <v>10</v>
      </c>
      <c r="C642" s="64">
        <v>2</v>
      </c>
      <c r="D642" s="64">
        <v>17</v>
      </c>
      <c r="E642" s="42">
        <v>36.480600000000003</v>
      </c>
      <c r="F64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3" spans="1:6" x14ac:dyDescent="0.25">
      <c r="A643" s="34">
        <v>45587</v>
      </c>
      <c r="B643" s="64">
        <v>10</v>
      </c>
      <c r="C643" s="64">
        <v>2</v>
      </c>
      <c r="D643" s="64">
        <v>18</v>
      </c>
      <c r="E643" s="42">
        <v>49.296399999999998</v>
      </c>
      <c r="F64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4" spans="1:6" x14ac:dyDescent="0.25">
      <c r="A644" s="34">
        <v>45587</v>
      </c>
      <c r="B644" s="64">
        <v>10</v>
      </c>
      <c r="C644" s="64">
        <v>2</v>
      </c>
      <c r="D644" s="64">
        <v>19</v>
      </c>
      <c r="E644" s="42">
        <v>34.489600000000003</v>
      </c>
      <c r="F64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5" spans="1:6" x14ac:dyDescent="0.25">
      <c r="A645" s="34">
        <v>45587</v>
      </c>
      <c r="B645" s="64">
        <v>10</v>
      </c>
      <c r="C645" s="64">
        <v>2</v>
      </c>
      <c r="D645" s="64">
        <v>20</v>
      </c>
      <c r="E645" s="42">
        <v>34.435299999999998</v>
      </c>
      <c r="F64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6" spans="1:6" x14ac:dyDescent="0.25">
      <c r="A646" s="34">
        <v>45587</v>
      </c>
      <c r="B646" s="64">
        <v>10</v>
      </c>
      <c r="C646" s="64">
        <v>2</v>
      </c>
      <c r="D646" s="64">
        <v>21</v>
      </c>
      <c r="E646" s="42">
        <v>33.0413</v>
      </c>
      <c r="F64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7" spans="1:6" x14ac:dyDescent="0.25">
      <c r="A647" s="34">
        <v>45587</v>
      </c>
      <c r="B647" s="64">
        <v>10</v>
      </c>
      <c r="C647" s="64">
        <v>2</v>
      </c>
      <c r="D647" s="64">
        <v>22</v>
      </c>
      <c r="E647" s="42">
        <v>17.815899999999999</v>
      </c>
      <c r="F64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8" spans="1:6" x14ac:dyDescent="0.25">
      <c r="A648" s="34">
        <v>45587</v>
      </c>
      <c r="B648" s="64">
        <v>10</v>
      </c>
      <c r="C648" s="64">
        <v>2</v>
      </c>
      <c r="D648" s="64">
        <v>23</v>
      </c>
      <c r="E648" s="42">
        <v>27.0167</v>
      </c>
      <c r="F64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49" spans="1:6" x14ac:dyDescent="0.25">
      <c r="A649" s="34">
        <v>45587</v>
      </c>
      <c r="B649" s="64">
        <v>10</v>
      </c>
      <c r="C649" s="64">
        <v>2</v>
      </c>
      <c r="D649" s="64">
        <v>24</v>
      </c>
      <c r="E649" s="42">
        <v>21.723199999999999</v>
      </c>
      <c r="F64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0" spans="1:6" x14ac:dyDescent="0.25">
      <c r="A650" s="34">
        <v>45588</v>
      </c>
      <c r="B650" s="64">
        <v>10</v>
      </c>
      <c r="C650" s="64">
        <v>3</v>
      </c>
      <c r="D650" s="64">
        <v>1</v>
      </c>
      <c r="E650" s="42">
        <v>9.2443000000000008</v>
      </c>
      <c r="F65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1" spans="1:6" x14ac:dyDescent="0.25">
      <c r="A651" s="34">
        <v>45588</v>
      </c>
      <c r="B651" s="64">
        <v>10</v>
      </c>
      <c r="C651" s="64">
        <v>3</v>
      </c>
      <c r="D651" s="64">
        <v>2</v>
      </c>
      <c r="E651" s="42">
        <v>12.2982</v>
      </c>
      <c r="F65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2" spans="1:6" x14ac:dyDescent="0.25">
      <c r="A652" s="34">
        <v>45588</v>
      </c>
      <c r="B652" s="64">
        <v>10</v>
      </c>
      <c r="C652" s="64">
        <v>3</v>
      </c>
      <c r="D652" s="64">
        <v>3</v>
      </c>
      <c r="E652" s="42">
        <v>8.9169999999999998</v>
      </c>
      <c r="F65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3" spans="1:6" x14ac:dyDescent="0.25">
      <c r="A653" s="34">
        <v>45588</v>
      </c>
      <c r="B653" s="64">
        <v>10</v>
      </c>
      <c r="C653" s="64">
        <v>3</v>
      </c>
      <c r="D653" s="64">
        <v>4</v>
      </c>
      <c r="E653" s="42">
        <v>9.1987000000000005</v>
      </c>
      <c r="F65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4" spans="1:6" x14ac:dyDescent="0.25">
      <c r="A654" s="34">
        <v>45588</v>
      </c>
      <c r="B654" s="64">
        <v>10</v>
      </c>
      <c r="C654" s="64">
        <v>3</v>
      </c>
      <c r="D654" s="64">
        <v>5</v>
      </c>
      <c r="E654" s="42">
        <v>8.8285999999999998</v>
      </c>
      <c r="F65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5" spans="1:6" x14ac:dyDescent="0.25">
      <c r="A655" s="34">
        <v>45588</v>
      </c>
      <c r="B655" s="64">
        <v>10</v>
      </c>
      <c r="C655" s="64">
        <v>3</v>
      </c>
      <c r="D655" s="64">
        <v>6</v>
      </c>
      <c r="E655" s="42">
        <v>15.7094</v>
      </c>
      <c r="F65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6" spans="1:6" x14ac:dyDescent="0.25">
      <c r="A656" s="34">
        <v>45588</v>
      </c>
      <c r="B656" s="64">
        <v>10</v>
      </c>
      <c r="C656" s="64">
        <v>3</v>
      </c>
      <c r="D656" s="64">
        <v>7</v>
      </c>
      <c r="E656" s="42">
        <v>22.4237</v>
      </c>
      <c r="F65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7" spans="1:6" x14ac:dyDescent="0.25">
      <c r="A657" s="34">
        <v>45588</v>
      </c>
      <c r="B657" s="64">
        <v>10</v>
      </c>
      <c r="C657" s="64">
        <v>3</v>
      </c>
      <c r="D657" s="64">
        <v>8</v>
      </c>
      <c r="E657" s="42">
        <v>17.755099999999999</v>
      </c>
      <c r="F65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8" spans="1:6" x14ac:dyDescent="0.25">
      <c r="A658" s="34">
        <v>45588</v>
      </c>
      <c r="B658" s="64">
        <v>10</v>
      </c>
      <c r="C658" s="64">
        <v>3</v>
      </c>
      <c r="D658" s="64">
        <v>9</v>
      </c>
      <c r="E658" s="42">
        <v>13.805300000000001</v>
      </c>
      <c r="F65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59" spans="1:6" x14ac:dyDescent="0.25">
      <c r="A659" s="34">
        <v>45588</v>
      </c>
      <c r="B659" s="64">
        <v>10</v>
      </c>
      <c r="C659" s="64">
        <v>3</v>
      </c>
      <c r="D659" s="64">
        <v>10</v>
      </c>
      <c r="E659" s="42">
        <v>11.479200000000001</v>
      </c>
      <c r="F65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0" spans="1:6" x14ac:dyDescent="0.25">
      <c r="A660" s="34">
        <v>45588</v>
      </c>
      <c r="B660" s="64">
        <v>10</v>
      </c>
      <c r="C660" s="64">
        <v>3</v>
      </c>
      <c r="D660" s="64">
        <v>11</v>
      </c>
      <c r="E660" s="42">
        <v>11.739699999999999</v>
      </c>
      <c r="F66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1" spans="1:6" x14ac:dyDescent="0.25">
      <c r="A661" s="34">
        <v>45588</v>
      </c>
      <c r="B661" s="64">
        <v>10</v>
      </c>
      <c r="C661" s="64">
        <v>3</v>
      </c>
      <c r="D661" s="64">
        <v>12</v>
      </c>
      <c r="E661" s="42">
        <v>12.914999999999999</v>
      </c>
      <c r="F66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2" spans="1:6" x14ac:dyDescent="0.25">
      <c r="A662" s="34">
        <v>45588</v>
      </c>
      <c r="B662" s="64">
        <v>10</v>
      </c>
      <c r="C662" s="64">
        <v>3</v>
      </c>
      <c r="D662" s="64">
        <v>13</v>
      </c>
      <c r="E662" s="42">
        <v>19.9482</v>
      </c>
      <c r="F66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3" spans="1:6" x14ac:dyDescent="0.25">
      <c r="A663" s="34">
        <v>45588</v>
      </c>
      <c r="B663" s="64">
        <v>10</v>
      </c>
      <c r="C663" s="64">
        <v>3</v>
      </c>
      <c r="D663" s="64">
        <v>14</v>
      </c>
      <c r="E663" s="42">
        <v>19.1449</v>
      </c>
      <c r="F66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4" spans="1:6" x14ac:dyDescent="0.25">
      <c r="A664" s="34">
        <v>45588</v>
      </c>
      <c r="B664" s="64">
        <v>10</v>
      </c>
      <c r="C664" s="64">
        <v>3</v>
      </c>
      <c r="D664" s="64">
        <v>15</v>
      </c>
      <c r="E664" s="42">
        <v>15.502700000000001</v>
      </c>
      <c r="F66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5" spans="1:6" x14ac:dyDescent="0.25">
      <c r="A665" s="34">
        <v>45588</v>
      </c>
      <c r="B665" s="64">
        <v>10</v>
      </c>
      <c r="C665" s="64">
        <v>3</v>
      </c>
      <c r="D665" s="64">
        <v>16</v>
      </c>
      <c r="E665" s="42">
        <v>13.2392</v>
      </c>
      <c r="F66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6" spans="1:6" x14ac:dyDescent="0.25">
      <c r="A666" s="34">
        <v>45588</v>
      </c>
      <c r="B666" s="64">
        <v>10</v>
      </c>
      <c r="C666" s="64">
        <v>3</v>
      </c>
      <c r="D666" s="64">
        <v>17</v>
      </c>
      <c r="E666" s="42">
        <v>28.7286</v>
      </c>
      <c r="F66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7" spans="1:6" x14ac:dyDescent="0.25">
      <c r="A667" s="34">
        <v>45588</v>
      </c>
      <c r="B667" s="64">
        <v>10</v>
      </c>
      <c r="C667" s="64">
        <v>3</v>
      </c>
      <c r="D667" s="64">
        <v>18</v>
      </c>
      <c r="E667" s="42">
        <v>40.246200000000002</v>
      </c>
      <c r="F66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8" spans="1:6" x14ac:dyDescent="0.25">
      <c r="A668" s="34">
        <v>45588</v>
      </c>
      <c r="B668" s="64">
        <v>10</v>
      </c>
      <c r="C668" s="64">
        <v>3</v>
      </c>
      <c r="D668" s="64">
        <v>19</v>
      </c>
      <c r="E668" s="42">
        <v>33.760199999999998</v>
      </c>
      <c r="F66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69" spans="1:6" x14ac:dyDescent="0.25">
      <c r="A669" s="34">
        <v>45588</v>
      </c>
      <c r="B669" s="64">
        <v>10</v>
      </c>
      <c r="C669" s="64">
        <v>3</v>
      </c>
      <c r="D669" s="64">
        <v>20</v>
      </c>
      <c r="E669" s="42">
        <v>31.520199999999999</v>
      </c>
      <c r="F66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0" spans="1:6" x14ac:dyDescent="0.25">
      <c r="A670" s="34">
        <v>45588</v>
      </c>
      <c r="B670" s="64">
        <v>10</v>
      </c>
      <c r="C670" s="64">
        <v>3</v>
      </c>
      <c r="D670" s="64">
        <v>21</v>
      </c>
      <c r="E670" s="42">
        <v>30.668700000000001</v>
      </c>
      <c r="F67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1" spans="1:6" x14ac:dyDescent="0.25">
      <c r="A671" s="34">
        <v>45588</v>
      </c>
      <c r="B671" s="64">
        <v>10</v>
      </c>
      <c r="C671" s="64">
        <v>3</v>
      </c>
      <c r="D671" s="64">
        <v>22</v>
      </c>
      <c r="E671" s="42">
        <v>13.7445</v>
      </c>
      <c r="F67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2" spans="1:6" x14ac:dyDescent="0.25">
      <c r="A672" s="34">
        <v>45588</v>
      </c>
      <c r="B672" s="64">
        <v>10</v>
      </c>
      <c r="C672" s="64">
        <v>3</v>
      </c>
      <c r="D672" s="64">
        <v>23</v>
      </c>
      <c r="E672" s="42">
        <v>17.4648</v>
      </c>
      <c r="F67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3" spans="1:6" x14ac:dyDescent="0.25">
      <c r="A673" s="34">
        <v>45588</v>
      </c>
      <c r="B673" s="64">
        <v>10</v>
      </c>
      <c r="C673" s="64">
        <v>3</v>
      </c>
      <c r="D673" s="64">
        <v>24</v>
      </c>
      <c r="E673" s="42">
        <v>23.0227</v>
      </c>
      <c r="F67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4" spans="1:6" x14ac:dyDescent="0.25">
      <c r="A674" s="34">
        <v>45589</v>
      </c>
      <c r="B674" s="64">
        <v>10</v>
      </c>
      <c r="C674" s="64">
        <v>4</v>
      </c>
      <c r="D674" s="64">
        <v>1</v>
      </c>
      <c r="E674" s="42">
        <v>11.630599999999999</v>
      </c>
      <c r="F67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5" spans="1:6" x14ac:dyDescent="0.25">
      <c r="A675" s="34">
        <v>45589</v>
      </c>
      <c r="B675" s="64">
        <v>10</v>
      </c>
      <c r="C675" s="64">
        <v>4</v>
      </c>
      <c r="D675" s="64">
        <v>2</v>
      </c>
      <c r="E675" s="42">
        <v>18.9252</v>
      </c>
      <c r="F67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6" spans="1:6" x14ac:dyDescent="0.25">
      <c r="A676" s="34">
        <v>45589</v>
      </c>
      <c r="B676" s="64">
        <v>10</v>
      </c>
      <c r="C676" s="64">
        <v>4</v>
      </c>
      <c r="D676" s="64">
        <v>3</v>
      </c>
      <c r="E676" s="42">
        <v>25.213899999999999</v>
      </c>
      <c r="F67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7" spans="1:6" x14ac:dyDescent="0.25">
      <c r="A677" s="34">
        <v>45589</v>
      </c>
      <c r="B677" s="64">
        <v>10</v>
      </c>
      <c r="C677" s="64">
        <v>4</v>
      </c>
      <c r="D677" s="64">
        <v>4</v>
      </c>
      <c r="E677" s="42">
        <v>10.1099</v>
      </c>
      <c r="F67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8" spans="1:6" x14ac:dyDescent="0.25">
      <c r="A678" s="34">
        <v>45589</v>
      </c>
      <c r="B678" s="64">
        <v>10</v>
      </c>
      <c r="C678" s="64">
        <v>4</v>
      </c>
      <c r="D678" s="64">
        <v>5</v>
      </c>
      <c r="E678" s="42">
        <v>14.7317</v>
      </c>
      <c r="F67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79" spans="1:6" x14ac:dyDescent="0.25">
      <c r="A679" s="34">
        <v>45589</v>
      </c>
      <c r="B679" s="64">
        <v>10</v>
      </c>
      <c r="C679" s="64">
        <v>4</v>
      </c>
      <c r="D679" s="64">
        <v>6</v>
      </c>
      <c r="E679" s="42">
        <v>21.139500000000002</v>
      </c>
      <c r="F67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0" spans="1:6" x14ac:dyDescent="0.25">
      <c r="A680" s="34">
        <v>45589</v>
      </c>
      <c r="B680" s="64">
        <v>10</v>
      </c>
      <c r="C680" s="64">
        <v>4</v>
      </c>
      <c r="D680" s="64">
        <v>7</v>
      </c>
      <c r="E680" s="42">
        <v>10.6945</v>
      </c>
      <c r="F68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1" spans="1:6" x14ac:dyDescent="0.25">
      <c r="A681" s="34">
        <v>45589</v>
      </c>
      <c r="B681" s="64">
        <v>10</v>
      </c>
      <c r="C681" s="64">
        <v>4</v>
      </c>
      <c r="D681" s="64">
        <v>8</v>
      </c>
      <c r="E681" s="42">
        <v>19.206399999999999</v>
      </c>
      <c r="F68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2" spans="1:6" x14ac:dyDescent="0.25">
      <c r="A682" s="34">
        <v>45589</v>
      </c>
      <c r="B682" s="64">
        <v>10</v>
      </c>
      <c r="C682" s="64">
        <v>4</v>
      </c>
      <c r="D682" s="64">
        <v>9</v>
      </c>
      <c r="E682" s="42">
        <v>12.285500000000001</v>
      </c>
      <c r="F68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3" spans="1:6" x14ac:dyDescent="0.25">
      <c r="A683" s="34">
        <v>45589</v>
      </c>
      <c r="B683" s="64">
        <v>10</v>
      </c>
      <c r="C683" s="64">
        <v>4</v>
      </c>
      <c r="D683" s="64">
        <v>10</v>
      </c>
      <c r="E683" s="42">
        <v>5.3034999999999997</v>
      </c>
      <c r="F68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4" spans="1:6" x14ac:dyDescent="0.25">
      <c r="A684" s="34">
        <v>45589</v>
      </c>
      <c r="B684" s="64">
        <v>10</v>
      </c>
      <c r="C684" s="64">
        <v>4</v>
      </c>
      <c r="D684" s="64">
        <v>11</v>
      </c>
      <c r="E684" s="42">
        <v>8.7324999999999999</v>
      </c>
      <c r="F68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5" spans="1:6" x14ac:dyDescent="0.25">
      <c r="A685" s="34">
        <v>45589</v>
      </c>
      <c r="B685" s="64">
        <v>10</v>
      </c>
      <c r="C685" s="64">
        <v>4</v>
      </c>
      <c r="D685" s="64">
        <v>12</v>
      </c>
      <c r="E685" s="42">
        <v>5.7922000000000002</v>
      </c>
      <c r="F68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6" spans="1:6" x14ac:dyDescent="0.25">
      <c r="A686" s="34">
        <v>45589</v>
      </c>
      <c r="B686" s="64">
        <v>10</v>
      </c>
      <c r="C686" s="64">
        <v>4</v>
      </c>
      <c r="D686" s="64">
        <v>13</v>
      </c>
      <c r="E686" s="42">
        <v>7.1414999999999997</v>
      </c>
      <c r="F68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7" spans="1:6" x14ac:dyDescent="0.25">
      <c r="A687" s="34">
        <v>45589</v>
      </c>
      <c r="B687" s="64">
        <v>10</v>
      </c>
      <c r="C687" s="64">
        <v>4</v>
      </c>
      <c r="D687" s="64">
        <v>14</v>
      </c>
      <c r="E687" s="42">
        <v>14.1873</v>
      </c>
      <c r="F68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8" spans="1:6" x14ac:dyDescent="0.25">
      <c r="A688" s="34">
        <v>45589</v>
      </c>
      <c r="B688" s="64">
        <v>10</v>
      </c>
      <c r="C688" s="64">
        <v>4</v>
      </c>
      <c r="D688" s="64">
        <v>15</v>
      </c>
      <c r="E688" s="42">
        <v>13.1218</v>
      </c>
      <c r="F68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89" spans="1:6" x14ac:dyDescent="0.25">
      <c r="A689" s="34">
        <v>45589</v>
      </c>
      <c r="B689" s="64">
        <v>10</v>
      </c>
      <c r="C689" s="64">
        <v>4</v>
      </c>
      <c r="D689" s="64">
        <v>16</v>
      </c>
      <c r="E689" s="42">
        <v>14.2348</v>
      </c>
      <c r="F68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0" spans="1:6" x14ac:dyDescent="0.25">
      <c r="A690" s="34">
        <v>45589</v>
      </c>
      <c r="B690" s="64">
        <v>10</v>
      </c>
      <c r="C690" s="64">
        <v>4</v>
      </c>
      <c r="D690" s="64">
        <v>17</v>
      </c>
      <c r="E690" s="42">
        <v>124.3492</v>
      </c>
      <c r="F69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1" spans="1:6" x14ac:dyDescent="0.25">
      <c r="A691" s="34">
        <v>45589</v>
      </c>
      <c r="B691" s="64">
        <v>10</v>
      </c>
      <c r="C691" s="64">
        <v>4</v>
      </c>
      <c r="D691" s="64">
        <v>18</v>
      </c>
      <c r="E691" s="42">
        <v>36.193300000000001</v>
      </c>
      <c r="F69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2" spans="1:6" x14ac:dyDescent="0.25">
      <c r="A692" s="34">
        <v>45589</v>
      </c>
      <c r="B692" s="64">
        <v>10</v>
      </c>
      <c r="C692" s="64">
        <v>4</v>
      </c>
      <c r="D692" s="64">
        <v>19</v>
      </c>
      <c r="E692" s="42">
        <v>36.885800000000003</v>
      </c>
      <c r="F69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3" spans="1:6" x14ac:dyDescent="0.25">
      <c r="A693" s="34">
        <v>45589</v>
      </c>
      <c r="B693" s="64">
        <v>10</v>
      </c>
      <c r="C693" s="64">
        <v>4</v>
      </c>
      <c r="D693" s="64">
        <v>20</v>
      </c>
      <c r="E693" s="42">
        <v>39.854900000000001</v>
      </c>
      <c r="F69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4" spans="1:6" x14ac:dyDescent="0.25">
      <c r="A694" s="34">
        <v>45589</v>
      </c>
      <c r="B694" s="64">
        <v>10</v>
      </c>
      <c r="C694" s="64">
        <v>4</v>
      </c>
      <c r="D694" s="64">
        <v>21</v>
      </c>
      <c r="E694" s="42">
        <v>37.422800000000002</v>
      </c>
      <c r="F69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5" spans="1:6" x14ac:dyDescent="0.25">
      <c r="A695" s="34">
        <v>45589</v>
      </c>
      <c r="B695" s="64">
        <v>10</v>
      </c>
      <c r="C695" s="64">
        <v>4</v>
      </c>
      <c r="D695" s="64">
        <v>22</v>
      </c>
      <c r="E695" s="42">
        <v>17.678000000000001</v>
      </c>
      <c r="F69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6" spans="1:6" x14ac:dyDescent="0.25">
      <c r="A696" s="34">
        <v>45589</v>
      </c>
      <c r="B696" s="64">
        <v>10</v>
      </c>
      <c r="C696" s="64">
        <v>4</v>
      </c>
      <c r="D696" s="64">
        <v>23</v>
      </c>
      <c r="E696" s="42">
        <v>34.2928</v>
      </c>
      <c r="F69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7" spans="1:6" x14ac:dyDescent="0.25">
      <c r="A697" s="34">
        <v>45589</v>
      </c>
      <c r="B697" s="64">
        <v>10</v>
      </c>
      <c r="C697" s="64">
        <v>4</v>
      </c>
      <c r="D697" s="64">
        <v>24</v>
      </c>
      <c r="E697" s="42">
        <v>14.1952</v>
      </c>
      <c r="F69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8" spans="1:6" x14ac:dyDescent="0.25">
      <c r="A698" s="34">
        <v>45590</v>
      </c>
      <c r="B698" s="64">
        <v>10</v>
      </c>
      <c r="C698" s="64">
        <v>5</v>
      </c>
      <c r="D698" s="64">
        <v>1</v>
      </c>
      <c r="E698" s="42">
        <v>25.075700000000001</v>
      </c>
      <c r="F69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699" spans="1:6" x14ac:dyDescent="0.25">
      <c r="A699" s="34">
        <v>45590</v>
      </c>
      <c r="B699" s="64">
        <v>10</v>
      </c>
      <c r="C699" s="64">
        <v>5</v>
      </c>
      <c r="D699" s="64">
        <v>2</v>
      </c>
      <c r="E699" s="42">
        <v>13.0528</v>
      </c>
      <c r="F69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0" spans="1:6" x14ac:dyDescent="0.25">
      <c r="A700" s="34">
        <v>45590</v>
      </c>
      <c r="B700" s="64">
        <v>10</v>
      </c>
      <c r="C700" s="64">
        <v>5</v>
      </c>
      <c r="D700" s="64">
        <v>3</v>
      </c>
      <c r="E700" s="42">
        <v>17.049800000000001</v>
      </c>
      <c r="F70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1" spans="1:6" x14ac:dyDescent="0.25">
      <c r="A701" s="34">
        <v>45590</v>
      </c>
      <c r="B701" s="64">
        <v>10</v>
      </c>
      <c r="C701" s="64">
        <v>5</v>
      </c>
      <c r="D701" s="64">
        <v>4</v>
      </c>
      <c r="E701" s="42">
        <v>14.1175</v>
      </c>
      <c r="F70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2" spans="1:6" x14ac:dyDescent="0.25">
      <c r="A702" s="34">
        <v>45590</v>
      </c>
      <c r="B702" s="64">
        <v>10</v>
      </c>
      <c r="C702" s="64">
        <v>5</v>
      </c>
      <c r="D702" s="64">
        <v>5</v>
      </c>
      <c r="E702" s="42">
        <v>14.001799999999999</v>
      </c>
      <c r="F70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3" spans="1:6" x14ac:dyDescent="0.25">
      <c r="A703" s="34">
        <v>45590</v>
      </c>
      <c r="B703" s="64">
        <v>10</v>
      </c>
      <c r="C703" s="64">
        <v>5</v>
      </c>
      <c r="D703" s="64">
        <v>6</v>
      </c>
      <c r="E703" s="42">
        <v>15.667999999999999</v>
      </c>
      <c r="F70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4" spans="1:6" x14ac:dyDescent="0.25">
      <c r="A704" s="34">
        <v>45590</v>
      </c>
      <c r="B704" s="64">
        <v>10</v>
      </c>
      <c r="C704" s="64">
        <v>5</v>
      </c>
      <c r="D704" s="64">
        <v>7</v>
      </c>
      <c r="E704" s="42">
        <v>13.956099999999999</v>
      </c>
      <c r="F70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5" spans="1:6" x14ac:dyDescent="0.25">
      <c r="A705" s="34">
        <v>45590</v>
      </c>
      <c r="B705" s="64">
        <v>10</v>
      </c>
      <c r="C705" s="64">
        <v>5</v>
      </c>
      <c r="D705" s="64">
        <v>8</v>
      </c>
      <c r="E705" s="42">
        <v>21.775600000000001</v>
      </c>
      <c r="F70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6" spans="1:6" x14ac:dyDescent="0.25">
      <c r="A706" s="34">
        <v>45590</v>
      </c>
      <c r="B706" s="64">
        <v>10</v>
      </c>
      <c r="C706" s="64">
        <v>5</v>
      </c>
      <c r="D706" s="64">
        <v>9</v>
      </c>
      <c r="E706" s="42">
        <v>14.8125</v>
      </c>
      <c r="F70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7" spans="1:6" x14ac:dyDescent="0.25">
      <c r="A707" s="34">
        <v>45590</v>
      </c>
      <c r="B707" s="64">
        <v>10</v>
      </c>
      <c r="C707" s="64">
        <v>5</v>
      </c>
      <c r="D707" s="64">
        <v>10</v>
      </c>
      <c r="E707" s="42">
        <v>14.3453</v>
      </c>
      <c r="F70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8" spans="1:6" x14ac:dyDescent="0.25">
      <c r="A708" s="34">
        <v>45590</v>
      </c>
      <c r="B708" s="64">
        <v>10</v>
      </c>
      <c r="C708" s="64">
        <v>5</v>
      </c>
      <c r="D708" s="64">
        <v>11</v>
      </c>
      <c r="E708" s="42">
        <v>13.757999999999999</v>
      </c>
      <c r="F70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09" spans="1:6" x14ac:dyDescent="0.25">
      <c r="A709" s="34">
        <v>45590</v>
      </c>
      <c r="B709" s="64">
        <v>10</v>
      </c>
      <c r="C709" s="64">
        <v>5</v>
      </c>
      <c r="D709" s="64">
        <v>12</v>
      </c>
      <c r="E709" s="42">
        <v>13.611800000000001</v>
      </c>
      <c r="F70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0" spans="1:6" x14ac:dyDescent="0.25">
      <c r="A710" s="34">
        <v>45590</v>
      </c>
      <c r="B710" s="64">
        <v>10</v>
      </c>
      <c r="C710" s="64">
        <v>5</v>
      </c>
      <c r="D710" s="64">
        <v>13</v>
      </c>
      <c r="E710" s="42">
        <v>14.6594</v>
      </c>
      <c r="F71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1" spans="1:6" x14ac:dyDescent="0.25">
      <c r="A711" s="34">
        <v>45590</v>
      </c>
      <c r="B711" s="64">
        <v>10</v>
      </c>
      <c r="C711" s="64">
        <v>5</v>
      </c>
      <c r="D711" s="64">
        <v>14</v>
      </c>
      <c r="E711" s="42">
        <v>13.638500000000001</v>
      </c>
      <c r="F71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2" spans="1:6" x14ac:dyDescent="0.25">
      <c r="A712" s="34">
        <v>45590</v>
      </c>
      <c r="B712" s="64">
        <v>10</v>
      </c>
      <c r="C712" s="64">
        <v>5</v>
      </c>
      <c r="D712" s="64">
        <v>15</v>
      </c>
      <c r="E712" s="42">
        <v>11.790900000000001</v>
      </c>
      <c r="F712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3" spans="1:6" x14ac:dyDescent="0.25">
      <c r="A713" s="34">
        <v>45590</v>
      </c>
      <c r="B713" s="64">
        <v>10</v>
      </c>
      <c r="C713" s="64">
        <v>5</v>
      </c>
      <c r="D713" s="64">
        <v>16</v>
      </c>
      <c r="E713" s="42">
        <v>9.8965999999999994</v>
      </c>
      <c r="F713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4" spans="1:6" x14ac:dyDescent="0.25">
      <c r="A714" s="34">
        <v>45590</v>
      </c>
      <c r="B714" s="64">
        <v>10</v>
      </c>
      <c r="C714" s="64">
        <v>5</v>
      </c>
      <c r="D714" s="64">
        <v>17</v>
      </c>
      <c r="E714" s="42">
        <v>29.798100000000002</v>
      </c>
      <c r="F714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5" spans="1:6" x14ac:dyDescent="0.25">
      <c r="A715" s="34">
        <v>45590</v>
      </c>
      <c r="B715" s="64">
        <v>10</v>
      </c>
      <c r="C715" s="64">
        <v>5</v>
      </c>
      <c r="D715" s="64">
        <v>18</v>
      </c>
      <c r="E715" s="42">
        <v>43.388599999999997</v>
      </c>
      <c r="F715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6" spans="1:6" x14ac:dyDescent="0.25">
      <c r="A716" s="34">
        <v>45590</v>
      </c>
      <c r="B716" s="64">
        <v>10</v>
      </c>
      <c r="C716" s="64">
        <v>5</v>
      </c>
      <c r="D716" s="64">
        <v>19</v>
      </c>
      <c r="E716" s="42">
        <v>34.5807</v>
      </c>
      <c r="F716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7" spans="1:6" x14ac:dyDescent="0.25">
      <c r="A717" s="34">
        <v>45590</v>
      </c>
      <c r="B717" s="64">
        <v>10</v>
      </c>
      <c r="C717" s="64">
        <v>5</v>
      </c>
      <c r="D717" s="64">
        <v>20</v>
      </c>
      <c r="E717" s="42">
        <v>29.4147</v>
      </c>
      <c r="F717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8" spans="1:6" x14ac:dyDescent="0.25">
      <c r="A718" s="34">
        <v>45590</v>
      </c>
      <c r="B718" s="64">
        <v>10</v>
      </c>
      <c r="C718" s="64">
        <v>5</v>
      </c>
      <c r="D718" s="64">
        <v>21</v>
      </c>
      <c r="E718" s="42">
        <v>20.538799999999998</v>
      </c>
      <c r="F718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19" spans="1:6" x14ac:dyDescent="0.25">
      <c r="A719" s="34">
        <v>45590</v>
      </c>
      <c r="B719" s="64">
        <v>10</v>
      </c>
      <c r="C719" s="64">
        <v>5</v>
      </c>
      <c r="D719" s="64">
        <v>22</v>
      </c>
      <c r="E719" s="42">
        <v>7.5838000000000001</v>
      </c>
      <c r="F719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20" spans="1:6" x14ac:dyDescent="0.25">
      <c r="A720" s="34">
        <v>45590</v>
      </c>
      <c r="B720" s="64">
        <v>10</v>
      </c>
      <c r="C720" s="64">
        <v>5</v>
      </c>
      <c r="D720" s="64">
        <v>23</v>
      </c>
      <c r="E720" s="42">
        <v>28.206199999999999</v>
      </c>
      <c r="F720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  <row r="721" spans="1:6" x14ac:dyDescent="0.25">
      <c r="A721" s="34">
        <v>45590</v>
      </c>
      <c r="B721" s="64">
        <v>10</v>
      </c>
      <c r="C721" s="64">
        <v>5</v>
      </c>
      <c r="D721" s="64">
        <v>24</v>
      </c>
      <c r="E721" s="42">
        <v>18.089400000000001</v>
      </c>
      <c r="F721" s="64" t="str">
        <f>IF(AND(RTO__310[[#This Row],[Month]]&gt;5,RTO__310[[#This Row],[Month]]&lt;10,RTO__310[[#This Row],[Day of Week]]&lt;=5,RTO__310[[#This Row],[Hour]]&gt;=15,RTO__310[[#This Row],[Hour]]&lt;=18),"ON","OFF")</f>
        <v>OFF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9211D-1561-43FA-93C4-E84AA02BCF8D}">
  <dimension ref="A1:AC64"/>
  <sheetViews>
    <sheetView workbookViewId="0">
      <selection activeCell="AC22" sqref="AC22"/>
    </sheetView>
  </sheetViews>
  <sheetFormatPr defaultColWidth="9.140625" defaultRowHeight="15" x14ac:dyDescent="0.25"/>
  <cols>
    <col min="1" max="1" width="2.42578125" customWidth="1"/>
    <col min="2" max="2" width="37.28515625" bestFit="1" customWidth="1"/>
    <col min="3" max="3" width="6.42578125" bestFit="1" customWidth="1"/>
    <col min="4" max="9" width="5.7109375" bestFit="1" customWidth="1"/>
    <col min="10" max="10" width="6.42578125" bestFit="1" customWidth="1"/>
    <col min="11" max="14" width="5.7109375" bestFit="1" customWidth="1"/>
    <col min="15" max="24" width="6.7109375" bestFit="1" customWidth="1"/>
    <col min="25" max="25" width="6.42578125" bestFit="1" customWidth="1"/>
    <col min="26" max="26" width="5.710937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29" x14ac:dyDescent="0.25">
      <c r="B2" t="s">
        <v>60</v>
      </c>
      <c r="C2" s="68" t="s">
        <v>18</v>
      </c>
      <c r="D2" s="68" t="s">
        <v>19</v>
      </c>
      <c r="E2" s="68" t="s">
        <v>20</v>
      </c>
      <c r="F2" s="68" t="s">
        <v>21</v>
      </c>
      <c r="G2" s="68" t="s">
        <v>22</v>
      </c>
      <c r="H2" s="68" t="s">
        <v>23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68" t="s">
        <v>31</v>
      </c>
      <c r="Q2" s="68" t="s">
        <v>32</v>
      </c>
      <c r="R2" s="68" t="s">
        <v>33</v>
      </c>
      <c r="S2" s="68" t="s">
        <v>34</v>
      </c>
      <c r="T2" s="68" t="s">
        <v>35</v>
      </c>
      <c r="U2" s="68" t="s">
        <v>36</v>
      </c>
      <c r="V2" s="68" t="s">
        <v>37</v>
      </c>
      <c r="W2" s="68" t="s">
        <v>38</v>
      </c>
      <c r="X2" s="68" t="s">
        <v>39</v>
      </c>
      <c r="Y2" s="68" t="s">
        <v>40</v>
      </c>
      <c r="Z2" s="68" t="s">
        <v>41</v>
      </c>
    </row>
    <row r="3" spans="1:29" x14ac:dyDescent="0.25">
      <c r="A3" s="69"/>
      <c r="B3" s="61">
        <v>45561</v>
      </c>
      <c r="C3" s="70">
        <v>26.494299999999999</v>
      </c>
      <c r="D3" s="70">
        <v>25.880500000000001</v>
      </c>
      <c r="E3" s="70">
        <v>24.353000000000002</v>
      </c>
      <c r="F3" s="70">
        <v>24.943999999999999</v>
      </c>
      <c r="G3" s="70">
        <v>25.820599999999999</v>
      </c>
      <c r="H3" s="70">
        <v>27.043199999999999</v>
      </c>
      <c r="I3" s="70">
        <v>30.552499999999998</v>
      </c>
      <c r="J3" s="70">
        <v>28.235499999999998</v>
      </c>
      <c r="K3" s="70">
        <v>18.944099999999999</v>
      </c>
      <c r="L3" s="70">
        <v>21.043800000000001</v>
      </c>
      <c r="M3" s="70">
        <v>23.482600000000001</v>
      </c>
      <c r="N3" s="70">
        <v>22.500399999999999</v>
      </c>
      <c r="O3" s="70">
        <v>22.639399999999998</v>
      </c>
      <c r="P3" s="70">
        <v>23.71</v>
      </c>
      <c r="Q3" s="70">
        <v>28.029</v>
      </c>
      <c r="R3" s="70">
        <v>34.777299999999997</v>
      </c>
      <c r="S3" s="70">
        <v>29.553999999999998</v>
      </c>
      <c r="T3" s="70">
        <v>70.729900000000001</v>
      </c>
      <c r="U3" s="70">
        <v>44.036200000000001</v>
      </c>
      <c r="V3" s="70">
        <v>36.410899999999998</v>
      </c>
      <c r="W3" s="70">
        <v>32.017000000000003</v>
      </c>
      <c r="X3" s="70">
        <v>29.1264</v>
      </c>
      <c r="Y3" s="70">
        <v>28.740600000000001</v>
      </c>
      <c r="Z3" s="70">
        <v>28.028400000000001</v>
      </c>
    </row>
    <row r="4" spans="1:29" x14ac:dyDescent="0.25">
      <c r="A4" s="69"/>
      <c r="B4" s="61">
        <v>45562</v>
      </c>
      <c r="C4" s="70">
        <v>30.578499999999998</v>
      </c>
      <c r="D4" s="70">
        <v>29.253</v>
      </c>
      <c r="E4" s="70">
        <v>26.8566</v>
      </c>
      <c r="F4" s="70">
        <v>28.495899999999999</v>
      </c>
      <c r="G4" s="70">
        <v>28.139299999999999</v>
      </c>
      <c r="H4" s="70">
        <v>30.994599999999998</v>
      </c>
      <c r="I4" s="70">
        <v>32.667099999999998</v>
      </c>
      <c r="J4" s="70">
        <v>24.617799999999999</v>
      </c>
      <c r="K4" s="70">
        <v>23.581299999999999</v>
      </c>
      <c r="L4" s="70">
        <v>25.036999999999999</v>
      </c>
      <c r="M4" s="70">
        <v>24.5031</v>
      </c>
      <c r="N4" s="70">
        <v>27.570399999999999</v>
      </c>
      <c r="O4" s="70">
        <v>31.401800000000001</v>
      </c>
      <c r="P4" s="70">
        <v>31.2075</v>
      </c>
      <c r="Q4" s="70">
        <v>38.315399999999997</v>
      </c>
      <c r="R4" s="70">
        <v>37.794800000000002</v>
      </c>
      <c r="S4" s="70">
        <v>42.714199999999998</v>
      </c>
      <c r="T4" s="70">
        <v>61.316400000000002</v>
      </c>
      <c r="U4" s="70">
        <v>40.093299999999999</v>
      </c>
      <c r="V4" s="70">
        <v>35.7273</v>
      </c>
      <c r="W4" s="70">
        <v>32.484000000000002</v>
      </c>
      <c r="X4" s="70">
        <v>31.9953</v>
      </c>
      <c r="Y4" s="70">
        <v>37.087299999999999</v>
      </c>
      <c r="Z4" s="70">
        <v>33.870399999999997</v>
      </c>
    </row>
    <row r="5" spans="1:29" x14ac:dyDescent="0.25">
      <c r="A5" s="69"/>
      <c r="B5" s="61">
        <v>45563</v>
      </c>
      <c r="C5" s="70">
        <v>31.8003</v>
      </c>
      <c r="D5" s="70">
        <v>34.150700000000001</v>
      </c>
      <c r="E5" s="70">
        <v>31.051400000000001</v>
      </c>
      <c r="F5" s="70">
        <v>28.993500000000001</v>
      </c>
      <c r="G5" s="70">
        <v>29.782399999999999</v>
      </c>
      <c r="H5" s="70">
        <v>30.2639</v>
      </c>
      <c r="I5" s="70">
        <v>26.3247</v>
      </c>
      <c r="J5" s="70">
        <v>22.321000000000002</v>
      </c>
      <c r="K5" s="70">
        <v>22.037400000000002</v>
      </c>
      <c r="L5" s="70">
        <v>21.1038</v>
      </c>
      <c r="M5" s="70">
        <v>20.383500000000002</v>
      </c>
      <c r="N5" s="70">
        <v>19.910399999999999</v>
      </c>
      <c r="O5" s="70">
        <v>21.543299999999999</v>
      </c>
      <c r="P5" s="70">
        <v>22.188800000000001</v>
      </c>
      <c r="Q5" s="70">
        <v>21.710100000000001</v>
      </c>
      <c r="R5" s="70">
        <v>27.6372</v>
      </c>
      <c r="S5" s="70">
        <v>41.980200000000004</v>
      </c>
      <c r="T5" s="70">
        <v>61.782600000000002</v>
      </c>
      <c r="U5" s="70">
        <v>45.872700000000002</v>
      </c>
      <c r="V5" s="70">
        <v>41.259799999999998</v>
      </c>
      <c r="W5" s="70">
        <v>33.446399999999997</v>
      </c>
      <c r="X5" s="70">
        <v>30.797599999999999</v>
      </c>
      <c r="Y5" s="70">
        <v>35.485900000000001</v>
      </c>
      <c r="Z5" s="70">
        <v>31.205500000000001</v>
      </c>
    </row>
    <row r="6" spans="1:29" x14ac:dyDescent="0.25">
      <c r="A6" s="69"/>
      <c r="B6" s="61">
        <v>45564</v>
      </c>
      <c r="C6" s="70">
        <v>28.861000000000001</v>
      </c>
      <c r="D6" s="70">
        <v>27.111499999999999</v>
      </c>
      <c r="E6" s="70">
        <v>25.7545</v>
      </c>
      <c r="F6" s="70">
        <v>14.2818</v>
      </c>
      <c r="G6" s="70">
        <v>3.161</v>
      </c>
      <c r="H6" s="70">
        <v>3.1131000000000002</v>
      </c>
      <c r="I6" s="70">
        <v>3.1783000000000001</v>
      </c>
      <c r="J6" s="70">
        <v>16.8399</v>
      </c>
      <c r="K6" s="70">
        <v>15.720800000000001</v>
      </c>
      <c r="L6" s="70">
        <v>4.3666</v>
      </c>
      <c r="M6" s="70">
        <v>2.2292999999999998</v>
      </c>
      <c r="N6" s="70">
        <v>-0.24279999999999999</v>
      </c>
      <c r="O6" s="70">
        <v>11.3315</v>
      </c>
      <c r="P6" s="70">
        <v>10.603300000000001</v>
      </c>
      <c r="Q6" s="70">
        <v>14.432700000000001</v>
      </c>
      <c r="R6" s="70">
        <v>20.008900000000001</v>
      </c>
      <c r="S6" s="70">
        <v>30.2058</v>
      </c>
      <c r="T6" s="70">
        <v>52.548299999999998</v>
      </c>
      <c r="U6" s="70">
        <v>39.779200000000003</v>
      </c>
      <c r="V6" s="70">
        <v>12.2713</v>
      </c>
      <c r="W6" s="70">
        <v>27.525700000000001</v>
      </c>
      <c r="X6" s="70">
        <v>14.268000000000001</v>
      </c>
      <c r="Y6" s="70">
        <v>30.3993</v>
      </c>
      <c r="Z6" s="70">
        <v>24.946400000000001</v>
      </c>
    </row>
    <row r="7" spans="1:29" x14ac:dyDescent="0.25">
      <c r="A7" s="69"/>
      <c r="B7" s="61">
        <v>45565</v>
      </c>
      <c r="C7" s="70">
        <v>25.902799999999999</v>
      </c>
      <c r="D7" s="70">
        <v>22.854099999999999</v>
      </c>
      <c r="E7" s="70">
        <v>20.635100000000001</v>
      </c>
      <c r="F7" s="70">
        <v>20.718299999999999</v>
      </c>
      <c r="G7" s="70">
        <v>22.016100000000002</v>
      </c>
      <c r="H7" s="70">
        <v>30.815000000000001</v>
      </c>
      <c r="I7" s="70">
        <v>13.693199999999999</v>
      </c>
      <c r="J7" s="70">
        <v>11.2399</v>
      </c>
      <c r="K7" s="70">
        <v>2.5988000000000002</v>
      </c>
      <c r="L7" s="70">
        <v>9.1069999999999993</v>
      </c>
      <c r="M7" s="70">
        <v>18.9954</v>
      </c>
      <c r="N7" s="70">
        <v>29.179200000000002</v>
      </c>
      <c r="O7" s="70">
        <v>18.759799999999998</v>
      </c>
      <c r="P7" s="70">
        <v>22.460999999999999</v>
      </c>
      <c r="Q7" s="70">
        <v>23.522200000000002</v>
      </c>
      <c r="R7" s="70">
        <v>26.477799999999998</v>
      </c>
      <c r="S7" s="70">
        <v>17.5379</v>
      </c>
      <c r="T7" s="70">
        <v>14.8362</v>
      </c>
      <c r="U7" s="70">
        <v>5.3779000000000003</v>
      </c>
      <c r="V7" s="70">
        <v>12.55</v>
      </c>
      <c r="W7" s="70">
        <v>38.178199999999997</v>
      </c>
      <c r="X7" s="70">
        <v>7.5236999999999998</v>
      </c>
      <c r="Y7" s="70">
        <v>35.026499999999999</v>
      </c>
      <c r="Z7" s="70">
        <v>4.9375999999999998</v>
      </c>
    </row>
    <row r="8" spans="1:29" x14ac:dyDescent="0.25">
      <c r="A8" s="69"/>
      <c r="B8" s="61">
        <v>45566</v>
      </c>
      <c r="C8" s="70">
        <v>34.610900000000001</v>
      </c>
      <c r="D8" s="70">
        <v>30.4086</v>
      </c>
      <c r="E8" s="70">
        <v>2.5777000000000001</v>
      </c>
      <c r="F8" s="70">
        <v>0.72899999999999998</v>
      </c>
      <c r="G8" s="70">
        <v>21.139700000000001</v>
      </c>
      <c r="H8" s="70">
        <v>27.807400000000001</v>
      </c>
      <c r="I8" s="70">
        <v>34.163499999999999</v>
      </c>
      <c r="J8" s="70">
        <v>25.027200000000001</v>
      </c>
      <c r="K8" s="70">
        <v>16.970600000000001</v>
      </c>
      <c r="L8" s="70">
        <v>24.755199999999999</v>
      </c>
      <c r="M8" s="70">
        <v>24.707000000000001</v>
      </c>
      <c r="N8" s="70">
        <v>29.428999999999998</v>
      </c>
      <c r="O8" s="70">
        <v>28.008700000000001</v>
      </c>
      <c r="P8" s="70">
        <v>30.009699999999999</v>
      </c>
      <c r="Q8" s="70">
        <v>30.197299999999998</v>
      </c>
      <c r="R8" s="70">
        <v>32.935000000000002</v>
      </c>
      <c r="S8" s="70">
        <v>31.0549</v>
      </c>
      <c r="T8" s="70">
        <v>87.111400000000003</v>
      </c>
      <c r="U8" s="70">
        <v>54.823</v>
      </c>
      <c r="V8" s="70">
        <v>9.3870000000000005</v>
      </c>
      <c r="W8" s="70">
        <v>21.920999999999999</v>
      </c>
      <c r="X8" s="70">
        <v>7.5</v>
      </c>
      <c r="Y8" s="70">
        <v>37.926299999999998</v>
      </c>
      <c r="Z8" s="70">
        <v>8.7060999999999993</v>
      </c>
    </row>
    <row r="9" spans="1:29" x14ac:dyDescent="0.25">
      <c r="A9" s="69"/>
      <c r="B9" s="61">
        <v>45567</v>
      </c>
      <c r="C9" s="70">
        <v>8.8414999999999999</v>
      </c>
      <c r="D9" s="70">
        <v>31.302700000000002</v>
      </c>
      <c r="E9" s="70">
        <v>25.7881</v>
      </c>
      <c r="F9" s="70">
        <v>29.923200000000001</v>
      </c>
      <c r="G9" s="70">
        <v>27.001799999999999</v>
      </c>
      <c r="H9" s="70">
        <v>24.383500000000002</v>
      </c>
      <c r="I9" s="70">
        <v>32.551099999999998</v>
      </c>
      <c r="J9" s="70">
        <v>25.1053</v>
      </c>
      <c r="K9" s="70">
        <v>15.241099999999999</v>
      </c>
      <c r="L9" s="70">
        <v>24.211300000000001</v>
      </c>
      <c r="M9" s="70">
        <v>28.7531</v>
      </c>
      <c r="N9" s="70">
        <v>29.894600000000001</v>
      </c>
      <c r="O9" s="70">
        <v>29.1023</v>
      </c>
      <c r="P9" s="70">
        <v>32.385800000000003</v>
      </c>
      <c r="Q9" s="70">
        <v>22.797799999999999</v>
      </c>
      <c r="R9" s="70">
        <v>28.291</v>
      </c>
      <c r="S9" s="70">
        <v>46.7545</v>
      </c>
      <c r="T9" s="70">
        <v>77.617500000000007</v>
      </c>
      <c r="U9" s="70">
        <v>68.543099999999995</v>
      </c>
      <c r="V9" s="70">
        <v>19.808700000000002</v>
      </c>
      <c r="W9" s="70">
        <v>20.195900000000002</v>
      </c>
      <c r="X9" s="70">
        <v>10.358599999999999</v>
      </c>
      <c r="Y9" s="70">
        <v>36.530299999999997</v>
      </c>
      <c r="Z9" s="70">
        <v>32.153599999999997</v>
      </c>
    </row>
    <row r="10" spans="1:29" x14ac:dyDescent="0.25">
      <c r="A10" s="69"/>
      <c r="B10" s="61">
        <v>45568</v>
      </c>
      <c r="C10" s="70">
        <v>27.784700000000001</v>
      </c>
      <c r="D10" s="70">
        <v>33.893999999999998</v>
      </c>
      <c r="E10" s="70">
        <v>19.9404</v>
      </c>
      <c r="F10" s="70">
        <v>11.443899999999999</v>
      </c>
      <c r="G10" s="70">
        <v>25.168800000000001</v>
      </c>
      <c r="H10" s="70">
        <v>26.313800000000001</v>
      </c>
      <c r="I10" s="70">
        <v>9.5762</v>
      </c>
      <c r="J10" s="70">
        <v>-16.0458</v>
      </c>
      <c r="K10" s="70">
        <v>3.1017000000000001</v>
      </c>
      <c r="L10" s="70">
        <v>11.3893</v>
      </c>
      <c r="M10" s="70">
        <v>17.7378</v>
      </c>
      <c r="N10" s="70">
        <v>21.745999999999999</v>
      </c>
      <c r="O10" s="70">
        <v>31.332999999999998</v>
      </c>
      <c r="P10" s="70">
        <v>28.7638</v>
      </c>
      <c r="Q10" s="70">
        <v>31.686699999999998</v>
      </c>
      <c r="R10" s="70">
        <v>29.8567</v>
      </c>
      <c r="S10" s="70">
        <v>44.574599999999997</v>
      </c>
      <c r="T10" s="70">
        <v>145.4615</v>
      </c>
      <c r="U10" s="70">
        <v>72.4011</v>
      </c>
      <c r="V10" s="70">
        <v>15.6808</v>
      </c>
      <c r="W10" s="70">
        <v>15.325699999999999</v>
      </c>
      <c r="X10" s="70">
        <v>14.8596</v>
      </c>
      <c r="Y10" s="70">
        <v>27.624500000000001</v>
      </c>
      <c r="Z10" s="70">
        <v>37.282299999999999</v>
      </c>
    </row>
    <row r="11" spans="1:29" x14ac:dyDescent="0.25">
      <c r="A11" s="69"/>
      <c r="B11" s="61">
        <v>45569</v>
      </c>
      <c r="C11" s="70">
        <v>28.665199999999999</v>
      </c>
      <c r="D11" s="70">
        <v>29.1983</v>
      </c>
      <c r="E11" s="70">
        <v>26.651599999999998</v>
      </c>
      <c r="F11" s="70">
        <v>26.805800000000001</v>
      </c>
      <c r="G11" s="70">
        <v>32.553600000000003</v>
      </c>
      <c r="H11" s="70">
        <v>31.799399999999999</v>
      </c>
      <c r="I11" s="70">
        <v>28.848700000000001</v>
      </c>
      <c r="J11" s="70">
        <v>18.933199999999999</v>
      </c>
      <c r="K11" s="70">
        <v>20.417100000000001</v>
      </c>
      <c r="L11" s="70">
        <v>25.485700000000001</v>
      </c>
      <c r="M11" s="70">
        <v>32.706200000000003</v>
      </c>
      <c r="N11" s="70">
        <v>31.717600000000001</v>
      </c>
      <c r="O11" s="70">
        <v>29.1129</v>
      </c>
      <c r="P11" s="70">
        <v>31.4682</v>
      </c>
      <c r="Q11" s="70">
        <v>32.9465</v>
      </c>
      <c r="R11" s="70">
        <v>34.682000000000002</v>
      </c>
      <c r="S11" s="70">
        <v>44.22</v>
      </c>
      <c r="T11" s="70">
        <v>47.740099999999998</v>
      </c>
      <c r="U11" s="70">
        <v>39.250599999999999</v>
      </c>
      <c r="V11" s="70">
        <v>34.636299999999999</v>
      </c>
      <c r="W11" s="70">
        <v>36.053899999999999</v>
      </c>
      <c r="X11" s="70">
        <v>34.231999999999999</v>
      </c>
      <c r="Y11" s="70">
        <v>-7.6050000000000004</v>
      </c>
      <c r="Z11" s="70">
        <v>11.2719</v>
      </c>
    </row>
    <row r="12" spans="1:29" x14ac:dyDescent="0.25">
      <c r="A12" s="69"/>
      <c r="B12" s="61">
        <v>45570</v>
      </c>
      <c r="C12" s="70">
        <v>11.2826</v>
      </c>
      <c r="D12" s="70">
        <v>11.183400000000001</v>
      </c>
      <c r="E12" s="70">
        <v>11.1152</v>
      </c>
      <c r="F12" s="70">
        <v>10.9115</v>
      </c>
      <c r="G12" s="70">
        <v>10.6134</v>
      </c>
      <c r="H12" s="70">
        <v>11.1981</v>
      </c>
      <c r="I12" s="70">
        <v>10.9338</v>
      </c>
      <c r="J12" s="70">
        <v>-0.35599999999999998</v>
      </c>
      <c r="K12" s="70">
        <v>23.200399999999998</v>
      </c>
      <c r="L12" s="70">
        <v>25.079699999999999</v>
      </c>
      <c r="M12" s="70">
        <v>22.4848</v>
      </c>
      <c r="N12" s="70">
        <v>31.133600000000001</v>
      </c>
      <c r="O12" s="70">
        <v>27.758199999999999</v>
      </c>
      <c r="P12" s="70">
        <v>31.1066</v>
      </c>
      <c r="Q12" s="70">
        <v>32.507199999999997</v>
      </c>
      <c r="R12" s="70">
        <v>32.030500000000004</v>
      </c>
      <c r="S12" s="70">
        <v>34.058199999999999</v>
      </c>
      <c r="T12" s="70">
        <v>69.101500000000001</v>
      </c>
      <c r="U12" s="70">
        <v>40.023299999999999</v>
      </c>
      <c r="V12" s="70">
        <v>30.708600000000001</v>
      </c>
      <c r="W12" s="70">
        <v>33.292000000000002</v>
      </c>
      <c r="X12" s="70">
        <v>6.1166999999999998</v>
      </c>
      <c r="Y12" s="70">
        <v>-3.9605999999999999</v>
      </c>
      <c r="Z12" s="70">
        <v>4.8596000000000004</v>
      </c>
    </row>
    <row r="13" spans="1:29" x14ac:dyDescent="0.25">
      <c r="A13" s="69"/>
      <c r="B13" s="61">
        <v>45571</v>
      </c>
      <c r="C13" s="70">
        <v>2.5217999999999998</v>
      </c>
      <c r="D13" s="70">
        <v>3.9089</v>
      </c>
      <c r="E13" s="70">
        <v>8.0874000000000006</v>
      </c>
      <c r="F13" s="70">
        <v>8.4367000000000001</v>
      </c>
      <c r="G13" s="70">
        <v>8.5350000000000001</v>
      </c>
      <c r="H13" s="70">
        <v>7.8658999999999999</v>
      </c>
      <c r="I13" s="70">
        <v>7.9012000000000002</v>
      </c>
      <c r="J13" s="70">
        <v>14.0525</v>
      </c>
      <c r="K13" s="70">
        <v>21.291799999999999</v>
      </c>
      <c r="L13" s="70">
        <v>20.576499999999999</v>
      </c>
      <c r="M13" s="70">
        <v>13.073700000000001</v>
      </c>
      <c r="N13" s="70">
        <v>21.8032</v>
      </c>
      <c r="O13" s="70">
        <v>23.942900000000002</v>
      </c>
      <c r="P13" s="70">
        <v>26.034800000000001</v>
      </c>
      <c r="Q13" s="70">
        <v>32.033099999999997</v>
      </c>
      <c r="R13" s="70">
        <v>38.5503</v>
      </c>
      <c r="S13" s="70">
        <v>49.0764</v>
      </c>
      <c r="T13" s="70">
        <v>168.11850000000001</v>
      </c>
      <c r="U13" s="70">
        <v>52.846800000000002</v>
      </c>
      <c r="V13" s="70">
        <v>37.286000000000001</v>
      </c>
      <c r="W13" s="70">
        <v>49.801900000000003</v>
      </c>
      <c r="X13" s="70">
        <v>42.597299999999997</v>
      </c>
      <c r="Y13" s="70">
        <v>47.629399999999997</v>
      </c>
      <c r="Z13" s="70">
        <v>33.282899999999998</v>
      </c>
    </row>
    <row r="14" spans="1:29" x14ac:dyDescent="0.25">
      <c r="A14" s="69"/>
      <c r="B14" s="61">
        <v>45572</v>
      </c>
      <c r="C14" s="70">
        <v>30.047000000000001</v>
      </c>
      <c r="D14" s="70">
        <v>32.6265</v>
      </c>
      <c r="E14" s="70">
        <v>28.496200000000002</v>
      </c>
      <c r="F14" s="70">
        <v>37.915100000000002</v>
      </c>
      <c r="G14" s="70">
        <v>36.822699999999998</v>
      </c>
      <c r="H14" s="70">
        <v>31.981100000000001</v>
      </c>
      <c r="I14" s="70">
        <v>30.018699999999999</v>
      </c>
      <c r="J14" s="70">
        <v>18.4602</v>
      </c>
      <c r="K14" s="70">
        <v>21.9255</v>
      </c>
      <c r="L14" s="70">
        <v>32.401400000000002</v>
      </c>
      <c r="M14" s="70">
        <v>32.658200000000001</v>
      </c>
      <c r="N14" s="70">
        <v>41.044499999999999</v>
      </c>
      <c r="O14" s="70">
        <v>39.617400000000004</v>
      </c>
      <c r="P14" s="70">
        <v>38.473599999999998</v>
      </c>
      <c r="Q14" s="70">
        <v>41.933300000000003</v>
      </c>
      <c r="R14" s="70">
        <v>50.721200000000003</v>
      </c>
      <c r="S14" s="70">
        <v>91.440299999999993</v>
      </c>
      <c r="T14" s="70">
        <v>232.93299999999999</v>
      </c>
      <c r="U14" s="70">
        <v>104.6648</v>
      </c>
      <c r="V14" s="70">
        <v>27.5334</v>
      </c>
      <c r="W14" s="70">
        <v>54.133800000000001</v>
      </c>
      <c r="X14" s="70">
        <v>46.071199999999997</v>
      </c>
      <c r="Y14" s="70">
        <v>42.903199999999998</v>
      </c>
      <c r="Z14" s="70">
        <v>28.278199999999998</v>
      </c>
    </row>
    <row r="15" spans="1:29" x14ac:dyDescent="0.25">
      <c r="A15" s="69"/>
      <c r="B15" s="61">
        <v>45573</v>
      </c>
      <c r="C15" s="70">
        <v>15.0692</v>
      </c>
      <c r="D15" s="70">
        <v>25.6174</v>
      </c>
      <c r="E15" s="70">
        <v>15.635</v>
      </c>
      <c r="F15" s="70">
        <v>12.145200000000001</v>
      </c>
      <c r="G15" s="70">
        <v>11.9092</v>
      </c>
      <c r="H15" s="70">
        <v>12.868</v>
      </c>
      <c r="I15" s="70">
        <v>18.092600000000001</v>
      </c>
      <c r="J15" s="70">
        <v>-1.1879</v>
      </c>
      <c r="K15" s="70">
        <v>9.9761000000000006</v>
      </c>
      <c r="L15" s="70">
        <v>6.8681999999999999</v>
      </c>
      <c r="M15" s="70">
        <v>5.2164999999999999</v>
      </c>
      <c r="N15" s="70">
        <v>33.713900000000002</v>
      </c>
      <c r="O15" s="70">
        <v>39.9221</v>
      </c>
      <c r="P15" s="70">
        <v>45.472799999999999</v>
      </c>
      <c r="Q15" s="70">
        <v>51.130699999999997</v>
      </c>
      <c r="R15" s="70">
        <v>59.631300000000003</v>
      </c>
      <c r="S15" s="70">
        <v>49.250100000000003</v>
      </c>
      <c r="T15" s="70">
        <v>117.0398</v>
      </c>
      <c r="U15" s="70">
        <v>23.100899999999999</v>
      </c>
      <c r="V15" s="70">
        <v>10.7502</v>
      </c>
      <c r="W15" s="70">
        <v>9.9197000000000006</v>
      </c>
      <c r="X15" s="70">
        <v>8.0104000000000006</v>
      </c>
      <c r="Y15" s="70">
        <v>7.5701000000000001</v>
      </c>
      <c r="Z15" s="70">
        <v>4.6401000000000003</v>
      </c>
    </row>
    <row r="16" spans="1:29" x14ac:dyDescent="0.25">
      <c r="A16" s="69"/>
      <c r="B16" s="61">
        <v>45574</v>
      </c>
      <c r="C16" s="70">
        <v>5.2377000000000002</v>
      </c>
      <c r="D16" s="70">
        <v>5.6660000000000004</v>
      </c>
      <c r="E16" s="70">
        <v>3.7917999999999998</v>
      </c>
      <c r="F16" s="70">
        <v>4.9809999999999999</v>
      </c>
      <c r="G16" s="70">
        <v>5.9001999999999999</v>
      </c>
      <c r="H16" s="70">
        <v>7.4852999999999996</v>
      </c>
      <c r="I16" s="70">
        <v>3.7395999999999998</v>
      </c>
      <c r="J16" s="70">
        <v>-1.6337999999999999</v>
      </c>
      <c r="K16" s="70">
        <v>11.4411</v>
      </c>
      <c r="L16" s="70">
        <v>11.7277</v>
      </c>
      <c r="M16" s="70">
        <v>29.064299999999999</v>
      </c>
      <c r="N16" s="70">
        <v>28.8645</v>
      </c>
      <c r="O16" s="70">
        <v>34.138199999999998</v>
      </c>
      <c r="P16" s="70">
        <v>32.460999999999999</v>
      </c>
      <c r="Q16" s="70">
        <v>27.795300000000001</v>
      </c>
      <c r="R16" s="70">
        <v>34.825299999999999</v>
      </c>
      <c r="S16" s="70">
        <v>39.384</v>
      </c>
      <c r="T16" s="70">
        <v>55.756100000000004</v>
      </c>
      <c r="U16" s="70">
        <v>19.923400000000001</v>
      </c>
      <c r="V16" s="70">
        <v>13.837400000000001</v>
      </c>
      <c r="W16" s="70">
        <v>4.2458</v>
      </c>
      <c r="X16" s="70">
        <v>3.1859000000000002</v>
      </c>
      <c r="Y16" s="70">
        <v>-0.15490000000000001</v>
      </c>
      <c r="Z16" s="70">
        <v>-4.1600999999999999</v>
      </c>
    </row>
    <row r="17" spans="1:26" x14ac:dyDescent="0.25">
      <c r="A17" s="69"/>
      <c r="B17" s="61">
        <v>45575</v>
      </c>
      <c r="C17" s="70">
        <v>-17.5413</v>
      </c>
      <c r="D17" s="70">
        <v>-6.7423000000000002</v>
      </c>
      <c r="E17" s="70">
        <v>-3.0449999999999999</v>
      </c>
      <c r="F17" s="70">
        <v>-3.1474000000000002</v>
      </c>
      <c r="G17" s="70">
        <v>-4.3113999999999999</v>
      </c>
      <c r="H17" s="70">
        <v>-3.5293999999999999</v>
      </c>
      <c r="I17" s="70">
        <v>-4.9391999999999996</v>
      </c>
      <c r="J17" s="70">
        <v>0.79079999999999995</v>
      </c>
      <c r="K17" s="70">
        <v>15.559100000000001</v>
      </c>
      <c r="L17" s="70">
        <v>20.254300000000001</v>
      </c>
      <c r="M17" s="70">
        <v>20.410900000000002</v>
      </c>
      <c r="N17" s="70">
        <v>32.691499999999998</v>
      </c>
      <c r="O17" s="70">
        <v>36.5501</v>
      </c>
      <c r="P17" s="70">
        <v>35.589300000000001</v>
      </c>
      <c r="Q17" s="70">
        <v>37.463900000000002</v>
      </c>
      <c r="R17" s="70">
        <v>33.852400000000003</v>
      </c>
      <c r="S17" s="70">
        <v>50.919800000000002</v>
      </c>
      <c r="T17" s="70">
        <v>53.683900000000001</v>
      </c>
      <c r="U17" s="70">
        <v>26.7498</v>
      </c>
      <c r="V17" s="70">
        <v>12.2067</v>
      </c>
      <c r="W17" s="70">
        <v>11.403600000000001</v>
      </c>
      <c r="X17" s="70">
        <v>1.0757000000000001</v>
      </c>
      <c r="Y17" s="70">
        <v>-4.5782999999999996</v>
      </c>
      <c r="Z17" s="70">
        <v>-4.3487</v>
      </c>
    </row>
    <row r="18" spans="1:26" x14ac:dyDescent="0.25">
      <c r="A18" s="69"/>
      <c r="B18" s="61">
        <v>45576</v>
      </c>
      <c r="C18" s="70">
        <v>-3.3799000000000001</v>
      </c>
      <c r="D18" s="70">
        <v>-2.9182000000000001</v>
      </c>
      <c r="E18" s="70">
        <v>-1.0529999999999999</v>
      </c>
      <c r="F18" s="70">
        <v>-1.1548</v>
      </c>
      <c r="G18" s="70">
        <v>-3.2132999999999998</v>
      </c>
      <c r="H18" s="70">
        <v>-2.4990999999999999</v>
      </c>
      <c r="I18" s="70">
        <v>1.1005</v>
      </c>
      <c r="J18" s="70">
        <v>4.7621000000000002</v>
      </c>
      <c r="K18" s="70">
        <v>2.4836</v>
      </c>
      <c r="L18" s="70">
        <v>8.3552</v>
      </c>
      <c r="M18" s="70">
        <v>24.996600000000001</v>
      </c>
      <c r="N18" s="70">
        <v>32.6492</v>
      </c>
      <c r="O18" s="70">
        <v>42.0595</v>
      </c>
      <c r="P18" s="70">
        <v>38.518900000000002</v>
      </c>
      <c r="Q18" s="70">
        <v>37.569000000000003</v>
      </c>
      <c r="R18" s="70">
        <v>44.625799999999998</v>
      </c>
      <c r="S18" s="70">
        <v>55.961300000000001</v>
      </c>
      <c r="T18" s="70">
        <v>57.869100000000003</v>
      </c>
      <c r="U18" s="70">
        <v>44.749299999999998</v>
      </c>
      <c r="V18" s="70">
        <v>10.720599999999999</v>
      </c>
      <c r="W18" s="70">
        <v>6.0595999999999997</v>
      </c>
      <c r="X18" s="70">
        <v>2.7157</v>
      </c>
      <c r="Y18" s="70">
        <v>-14.4009</v>
      </c>
      <c r="Z18" s="70">
        <v>-4.6978999999999997</v>
      </c>
    </row>
    <row r="19" spans="1:26" x14ac:dyDescent="0.25">
      <c r="A19" s="69"/>
      <c r="B19" s="61">
        <v>45577</v>
      </c>
      <c r="C19" s="70">
        <v>-2.0969000000000002</v>
      </c>
      <c r="D19" s="70">
        <v>1.3391</v>
      </c>
      <c r="E19" s="70">
        <v>2.4702999999999999</v>
      </c>
      <c r="F19" s="70">
        <v>3.5019999999999998</v>
      </c>
      <c r="G19" s="70">
        <v>3.2023999999999999</v>
      </c>
      <c r="H19" s="70">
        <v>1.4258999999999999</v>
      </c>
      <c r="I19" s="70">
        <v>10.0067</v>
      </c>
      <c r="J19" s="70">
        <v>0.2747</v>
      </c>
      <c r="K19" s="70">
        <v>10.0465</v>
      </c>
      <c r="L19" s="70">
        <v>10.216200000000001</v>
      </c>
      <c r="M19" s="70">
        <v>13.2951</v>
      </c>
      <c r="N19" s="70">
        <v>18.832799999999999</v>
      </c>
      <c r="O19" s="70">
        <v>22.3371</v>
      </c>
      <c r="P19" s="70">
        <v>24.902699999999999</v>
      </c>
      <c r="Q19" s="70">
        <v>23.725899999999999</v>
      </c>
      <c r="R19" s="70">
        <v>27.514800000000001</v>
      </c>
      <c r="S19" s="70">
        <v>43.844299999999997</v>
      </c>
      <c r="T19" s="70">
        <v>58.4056</v>
      </c>
      <c r="U19" s="70">
        <v>45.679699999999997</v>
      </c>
      <c r="V19" s="70">
        <v>44.474600000000002</v>
      </c>
      <c r="W19" s="70">
        <v>31.577500000000001</v>
      </c>
      <c r="X19" s="70">
        <v>5.2679</v>
      </c>
      <c r="Y19" s="70">
        <v>-3.9737</v>
      </c>
      <c r="Z19" s="70">
        <v>-2.8967999999999998</v>
      </c>
    </row>
    <row r="20" spans="1:26" x14ac:dyDescent="0.25">
      <c r="A20" s="69"/>
      <c r="B20" s="61">
        <v>45578</v>
      </c>
      <c r="C20" s="70">
        <v>-1.7190000000000001</v>
      </c>
      <c r="D20" s="70">
        <v>6.2949999999999999</v>
      </c>
      <c r="E20" s="70">
        <v>2.9679000000000002</v>
      </c>
      <c r="F20" s="70">
        <v>-4.2188999999999997</v>
      </c>
      <c r="G20" s="70">
        <v>-0.96319999999999995</v>
      </c>
      <c r="H20" s="70">
        <v>-3.9157999999999999</v>
      </c>
      <c r="I20" s="70">
        <v>0.13880000000000001</v>
      </c>
      <c r="J20" s="70">
        <v>8.0800999999999998</v>
      </c>
      <c r="K20" s="70">
        <v>9.7682000000000002</v>
      </c>
      <c r="L20" s="70">
        <v>10.6105</v>
      </c>
      <c r="M20" s="70">
        <v>11.536</v>
      </c>
      <c r="N20" s="70">
        <v>22.765599999999999</v>
      </c>
      <c r="O20" s="70">
        <v>23.626899999999999</v>
      </c>
      <c r="P20" s="70">
        <v>25.5136</v>
      </c>
      <c r="Q20" s="70">
        <v>25.725899999999999</v>
      </c>
      <c r="R20" s="70">
        <v>64.250900000000001</v>
      </c>
      <c r="S20" s="70">
        <v>42.335700000000003</v>
      </c>
      <c r="T20" s="70">
        <v>53.098799999999997</v>
      </c>
      <c r="U20" s="70">
        <v>44.158099999999997</v>
      </c>
      <c r="V20" s="70">
        <v>14.4932</v>
      </c>
      <c r="W20" s="70">
        <v>8.5022000000000002</v>
      </c>
      <c r="X20" s="70">
        <v>13.081300000000001</v>
      </c>
      <c r="Y20" s="70">
        <v>32.802300000000002</v>
      </c>
      <c r="Z20" s="70">
        <v>-1.0782</v>
      </c>
    </row>
    <row r="21" spans="1:26" x14ac:dyDescent="0.25">
      <c r="A21" s="69"/>
      <c r="B21" s="61">
        <v>45579</v>
      </c>
      <c r="C21" s="70">
        <v>0.58520000000000005</v>
      </c>
      <c r="D21" s="70">
        <v>17.710599999999999</v>
      </c>
      <c r="E21" s="70">
        <v>14.9056</v>
      </c>
      <c r="F21" s="70">
        <v>14.5083</v>
      </c>
      <c r="G21" s="70">
        <v>14.585800000000001</v>
      </c>
      <c r="H21" s="70">
        <v>31.410699999999999</v>
      </c>
      <c r="I21" s="70">
        <v>17.207000000000001</v>
      </c>
      <c r="J21" s="70">
        <v>11.900600000000001</v>
      </c>
      <c r="K21" s="70">
        <v>18.277799999999999</v>
      </c>
      <c r="L21" s="70">
        <v>14.256600000000001</v>
      </c>
      <c r="M21" s="70">
        <v>14.333299999999999</v>
      </c>
      <c r="N21" s="70">
        <v>20.458300000000001</v>
      </c>
      <c r="O21" s="70">
        <v>102.7217</v>
      </c>
      <c r="P21" s="70">
        <v>173.01609999999999</v>
      </c>
      <c r="Q21" s="70">
        <v>99.401499999999999</v>
      </c>
      <c r="R21" s="70">
        <v>246.52500000000001</v>
      </c>
      <c r="S21" s="70">
        <v>79.891800000000003</v>
      </c>
      <c r="T21" s="70">
        <v>100.0836</v>
      </c>
      <c r="U21" s="70">
        <v>67.357100000000003</v>
      </c>
      <c r="V21" s="70">
        <v>41.248100000000001</v>
      </c>
      <c r="W21" s="70">
        <v>16.229500000000002</v>
      </c>
      <c r="X21" s="70">
        <v>18.262799999999999</v>
      </c>
      <c r="Y21" s="70">
        <v>13.2547</v>
      </c>
      <c r="Z21" s="70">
        <v>7.9789000000000003</v>
      </c>
    </row>
    <row r="22" spans="1:26" x14ac:dyDescent="0.25">
      <c r="A22" s="69"/>
      <c r="B22" s="61">
        <v>45580</v>
      </c>
      <c r="C22" s="70">
        <v>11.878500000000001</v>
      </c>
      <c r="D22" s="70">
        <v>15.3247</v>
      </c>
      <c r="E22" s="70">
        <v>13.707599999999999</v>
      </c>
      <c r="F22" s="70">
        <v>14.977499999999999</v>
      </c>
      <c r="G22" s="70">
        <v>7.8048999999999999</v>
      </c>
      <c r="H22" s="70">
        <v>12.422000000000001</v>
      </c>
      <c r="I22" s="70">
        <v>30.367899999999999</v>
      </c>
      <c r="J22" s="70">
        <v>15.898300000000001</v>
      </c>
      <c r="K22" s="70">
        <v>29.697900000000001</v>
      </c>
      <c r="L22" s="70">
        <v>14.026999999999999</v>
      </c>
      <c r="M22" s="70">
        <v>14.760199999999999</v>
      </c>
      <c r="N22" s="70">
        <v>27.967400000000001</v>
      </c>
      <c r="O22" s="70">
        <v>190.86609999999999</v>
      </c>
      <c r="P22" s="70">
        <v>190.98320000000001</v>
      </c>
      <c r="Q22" s="70">
        <v>188.0283</v>
      </c>
      <c r="R22" s="70">
        <v>254.92439999999999</v>
      </c>
      <c r="S22" s="70">
        <v>195.53620000000001</v>
      </c>
      <c r="T22" s="70">
        <v>315.25569999999999</v>
      </c>
      <c r="U22" s="70">
        <v>292.31</v>
      </c>
      <c r="V22" s="70">
        <v>362.51179999999999</v>
      </c>
      <c r="W22" s="70">
        <v>269.39780000000002</v>
      </c>
      <c r="X22" s="70">
        <v>195.80119999999999</v>
      </c>
      <c r="Y22" s="70">
        <v>45.725000000000001</v>
      </c>
      <c r="Z22" s="70">
        <v>26.1828</v>
      </c>
    </row>
    <row r="23" spans="1:26" x14ac:dyDescent="0.25">
      <c r="A23" s="69"/>
      <c r="B23" s="61">
        <v>45581</v>
      </c>
      <c r="C23" s="70">
        <v>46.668300000000002</v>
      </c>
      <c r="D23" s="70">
        <v>24.4514</v>
      </c>
      <c r="E23" s="70">
        <v>24.8504</v>
      </c>
      <c r="F23" s="70">
        <v>27.032900000000001</v>
      </c>
      <c r="G23" s="70">
        <v>26.91</v>
      </c>
      <c r="H23" s="70">
        <v>26.724</v>
      </c>
      <c r="I23" s="70">
        <v>32.289400000000001</v>
      </c>
      <c r="J23" s="70">
        <v>34.996400000000001</v>
      </c>
      <c r="K23" s="70">
        <v>28.409500000000001</v>
      </c>
      <c r="L23" s="70">
        <v>28.992599999999999</v>
      </c>
      <c r="M23" s="70">
        <v>31.942699999999999</v>
      </c>
      <c r="N23" s="70">
        <v>26.342199999999998</v>
      </c>
      <c r="O23" s="70">
        <v>30.8385</v>
      </c>
      <c r="P23" s="70">
        <v>27.925699999999999</v>
      </c>
      <c r="Q23" s="70">
        <v>28.974799999999998</v>
      </c>
      <c r="R23" s="70">
        <v>214.185</v>
      </c>
      <c r="S23" s="70">
        <v>126.7764</v>
      </c>
      <c r="T23" s="70">
        <v>210.25970000000001</v>
      </c>
      <c r="U23" s="70">
        <v>158.0078</v>
      </c>
      <c r="V23" s="70">
        <v>95.112200000000001</v>
      </c>
      <c r="W23" s="70">
        <v>81.099400000000003</v>
      </c>
      <c r="X23" s="70">
        <v>26.622399999999999</v>
      </c>
      <c r="Y23" s="70">
        <v>27.328900000000001</v>
      </c>
      <c r="Z23" s="70">
        <v>23.993099999999998</v>
      </c>
    </row>
    <row r="24" spans="1:26" x14ac:dyDescent="0.25">
      <c r="A24" s="69"/>
      <c r="B24" s="61">
        <v>45582</v>
      </c>
      <c r="C24" s="70">
        <v>24.6951</v>
      </c>
      <c r="D24" s="70">
        <v>25.2029</v>
      </c>
      <c r="E24" s="70">
        <v>20.183199999999999</v>
      </c>
      <c r="F24" s="70">
        <v>21.981999999999999</v>
      </c>
      <c r="G24" s="70">
        <v>5.5510000000000002</v>
      </c>
      <c r="H24" s="70">
        <v>-5.9062000000000001</v>
      </c>
      <c r="I24" s="70">
        <v>12.7441</v>
      </c>
      <c r="J24" s="70">
        <v>19.997399999999999</v>
      </c>
      <c r="K24" s="70">
        <v>14.923999999999999</v>
      </c>
      <c r="L24" s="70">
        <v>14.0943</v>
      </c>
      <c r="M24" s="70">
        <v>12.9826</v>
      </c>
      <c r="N24" s="70">
        <v>14.197900000000001</v>
      </c>
      <c r="O24" s="70">
        <v>12.493600000000001</v>
      </c>
      <c r="P24" s="70">
        <v>7.6844000000000001</v>
      </c>
      <c r="Q24" s="70">
        <v>5.1890000000000001</v>
      </c>
      <c r="R24" s="70">
        <v>6.2492000000000001</v>
      </c>
      <c r="S24" s="70">
        <v>15.81</v>
      </c>
      <c r="T24" s="70">
        <v>42.1066</v>
      </c>
      <c r="U24" s="70">
        <v>39.770899999999997</v>
      </c>
      <c r="V24" s="70">
        <v>36.480800000000002</v>
      </c>
      <c r="W24" s="70">
        <v>27.056000000000001</v>
      </c>
      <c r="X24" s="70">
        <v>26.626100000000001</v>
      </c>
      <c r="Y24" s="70">
        <v>27.386399999999998</v>
      </c>
      <c r="Z24" s="70">
        <v>24.393899999999999</v>
      </c>
    </row>
    <row r="25" spans="1:26" x14ac:dyDescent="0.25">
      <c r="A25" s="69"/>
      <c r="B25" s="61">
        <v>45583</v>
      </c>
      <c r="C25" s="70">
        <v>26.250299999999999</v>
      </c>
      <c r="D25" s="70">
        <v>25.524899999999999</v>
      </c>
      <c r="E25" s="70">
        <v>23.511399999999998</v>
      </c>
      <c r="F25" s="70">
        <v>25.7606</v>
      </c>
      <c r="G25" s="70">
        <v>22.138500000000001</v>
      </c>
      <c r="H25" s="70">
        <v>36.171100000000003</v>
      </c>
      <c r="I25" s="70">
        <v>33.932400000000001</v>
      </c>
      <c r="J25" s="70">
        <v>29.604099999999999</v>
      </c>
      <c r="K25" s="70">
        <v>17.209800000000001</v>
      </c>
      <c r="L25" s="70">
        <v>17.1083</v>
      </c>
      <c r="M25" s="70">
        <v>10.8133</v>
      </c>
      <c r="N25" s="70">
        <v>15.9694</v>
      </c>
      <c r="O25" s="70">
        <v>7.8921999999999999</v>
      </c>
      <c r="P25" s="70">
        <v>7.4214000000000002</v>
      </c>
      <c r="Q25" s="70">
        <v>6.6246</v>
      </c>
      <c r="R25" s="70">
        <v>6.5095999999999998</v>
      </c>
      <c r="S25" s="70">
        <v>9.5656999999999996</v>
      </c>
      <c r="T25" s="70">
        <v>13.1906</v>
      </c>
      <c r="U25" s="70">
        <v>22.411799999999999</v>
      </c>
      <c r="V25" s="70">
        <v>24.753299999999999</v>
      </c>
      <c r="W25" s="70">
        <v>27.860900000000001</v>
      </c>
      <c r="X25" s="70">
        <v>23.346299999999999</v>
      </c>
      <c r="Y25" s="70">
        <v>27.9114</v>
      </c>
      <c r="Z25" s="70">
        <v>24.716100000000001</v>
      </c>
    </row>
    <row r="26" spans="1:26" x14ac:dyDescent="0.25">
      <c r="A26" s="69"/>
      <c r="B26" s="61">
        <v>45584</v>
      </c>
      <c r="C26" s="70">
        <v>25.136900000000001</v>
      </c>
      <c r="D26" s="70">
        <v>25.821400000000001</v>
      </c>
      <c r="E26" s="70">
        <v>23.853899999999999</v>
      </c>
      <c r="F26" s="70">
        <v>13.1195</v>
      </c>
      <c r="G26" s="70">
        <v>27.424600000000002</v>
      </c>
      <c r="H26" s="70">
        <v>29.065100000000001</v>
      </c>
      <c r="I26" s="70">
        <v>15.5991</v>
      </c>
      <c r="J26" s="70">
        <v>17.451699999999999</v>
      </c>
      <c r="K26" s="70">
        <v>19.7501</v>
      </c>
      <c r="L26" s="70">
        <v>16.244700000000002</v>
      </c>
      <c r="M26" s="70">
        <v>11.254099999999999</v>
      </c>
      <c r="N26" s="70">
        <v>6.6009000000000002</v>
      </c>
      <c r="O26" s="70">
        <v>2.5499999999999998E-2</v>
      </c>
      <c r="P26" s="70">
        <v>-9.2942</v>
      </c>
      <c r="Q26" s="70">
        <v>-19.498200000000001</v>
      </c>
      <c r="R26" s="70">
        <v>-15.0274</v>
      </c>
      <c r="S26" s="70">
        <v>12.4154</v>
      </c>
      <c r="T26" s="70">
        <v>35.132300000000001</v>
      </c>
      <c r="U26" s="70">
        <v>32.311700000000002</v>
      </c>
      <c r="V26" s="70">
        <v>26.9754</v>
      </c>
      <c r="W26" s="70">
        <v>25.742799999999999</v>
      </c>
      <c r="X26" s="70">
        <v>25.859400000000001</v>
      </c>
      <c r="Y26" s="70">
        <v>23.708300000000001</v>
      </c>
      <c r="Z26" s="70">
        <v>16.235800000000001</v>
      </c>
    </row>
    <row r="27" spans="1:26" x14ac:dyDescent="0.25">
      <c r="A27" s="69"/>
      <c r="B27" s="61">
        <v>45585</v>
      </c>
      <c r="C27" s="70">
        <v>10.534700000000001</v>
      </c>
      <c r="D27" s="70">
        <v>15.283200000000001</v>
      </c>
      <c r="E27" s="70">
        <v>10.3856</v>
      </c>
      <c r="F27" s="70">
        <v>13.6313</v>
      </c>
      <c r="G27" s="70">
        <v>22.076699999999999</v>
      </c>
      <c r="H27" s="70">
        <v>23.851900000000001</v>
      </c>
      <c r="I27" s="70">
        <v>11.9893</v>
      </c>
      <c r="J27" s="70">
        <v>16.361699999999999</v>
      </c>
      <c r="K27" s="70">
        <v>6.157</v>
      </c>
      <c r="L27" s="70">
        <v>7.5045999999999999</v>
      </c>
      <c r="M27" s="70">
        <v>9.1410999999999998</v>
      </c>
      <c r="N27" s="70">
        <v>7.3798000000000004</v>
      </c>
      <c r="O27" s="70">
        <v>6.3429000000000002</v>
      </c>
      <c r="P27" s="70">
        <v>5.2291999999999996</v>
      </c>
      <c r="Q27" s="70">
        <v>3.8328000000000002</v>
      </c>
      <c r="R27" s="70">
        <v>6.609</v>
      </c>
      <c r="S27" s="70">
        <v>19.188099999999999</v>
      </c>
      <c r="T27" s="70">
        <v>33.042400000000001</v>
      </c>
      <c r="U27" s="70">
        <v>29.2258</v>
      </c>
      <c r="V27" s="70">
        <v>27.2087</v>
      </c>
      <c r="W27" s="70">
        <v>27.049900000000001</v>
      </c>
      <c r="X27" s="70">
        <v>27.5596</v>
      </c>
      <c r="Y27" s="70">
        <v>24.301300000000001</v>
      </c>
      <c r="Z27" s="70">
        <v>22.585899999999999</v>
      </c>
    </row>
    <row r="28" spans="1:26" x14ac:dyDescent="0.25">
      <c r="A28" s="69"/>
      <c r="B28" s="61">
        <v>45586</v>
      </c>
      <c r="C28" s="70">
        <v>20.414999999999999</v>
      </c>
      <c r="D28" s="70">
        <v>12.6561</v>
      </c>
      <c r="E28" s="70">
        <v>9.7742000000000004</v>
      </c>
      <c r="F28" s="70">
        <v>13.980499999999999</v>
      </c>
      <c r="G28" s="70">
        <v>15.288600000000001</v>
      </c>
      <c r="H28" s="70">
        <v>26.993600000000001</v>
      </c>
      <c r="I28" s="70">
        <v>35.0167</v>
      </c>
      <c r="J28" s="70">
        <v>10.5504</v>
      </c>
      <c r="K28" s="70">
        <v>11.795999999999999</v>
      </c>
      <c r="L28" s="70">
        <v>6.0035999999999996</v>
      </c>
      <c r="M28" s="70">
        <v>1.9865999999999999</v>
      </c>
      <c r="N28" s="70">
        <v>4.8261000000000003</v>
      </c>
      <c r="O28" s="70">
        <v>7.484</v>
      </c>
      <c r="P28" s="70">
        <v>5.5957999999999997</v>
      </c>
      <c r="Q28" s="70">
        <v>6.6078000000000001</v>
      </c>
      <c r="R28" s="70">
        <v>4.2491000000000003</v>
      </c>
      <c r="S28" s="70">
        <v>13.2897</v>
      </c>
      <c r="T28" s="70">
        <v>36.843800000000002</v>
      </c>
      <c r="U28" s="70">
        <v>34.113500000000002</v>
      </c>
      <c r="V28" s="70">
        <v>31.1677</v>
      </c>
      <c r="W28" s="70">
        <v>22.357199999999999</v>
      </c>
      <c r="X28" s="70">
        <v>23.291799999999999</v>
      </c>
      <c r="Y28" s="70">
        <v>21.331399999999999</v>
      </c>
      <c r="Z28" s="70">
        <v>18.684000000000001</v>
      </c>
    </row>
    <row r="29" spans="1:26" x14ac:dyDescent="0.25">
      <c r="A29" s="69"/>
      <c r="B29" s="61">
        <v>45587</v>
      </c>
      <c r="C29" s="70">
        <v>22.2363</v>
      </c>
      <c r="D29" s="70">
        <v>17.805800000000001</v>
      </c>
      <c r="E29" s="70">
        <v>12.2898</v>
      </c>
      <c r="F29" s="70">
        <v>16.3933</v>
      </c>
      <c r="G29" s="70">
        <v>11.6577</v>
      </c>
      <c r="H29" s="70">
        <v>16.4956</v>
      </c>
      <c r="I29" s="70">
        <v>9.5328999999999997</v>
      </c>
      <c r="J29" s="70">
        <v>18.6419</v>
      </c>
      <c r="K29" s="70">
        <v>8.3696000000000002</v>
      </c>
      <c r="L29" s="70">
        <v>6.3765999999999998</v>
      </c>
      <c r="M29" s="70">
        <v>4.8127000000000004</v>
      </c>
      <c r="N29" s="70">
        <v>7.0477999999999996</v>
      </c>
      <c r="O29" s="70">
        <v>11.639900000000001</v>
      </c>
      <c r="P29" s="70">
        <v>7.6101000000000001</v>
      </c>
      <c r="Q29" s="70">
        <v>2.9220999999999999</v>
      </c>
      <c r="R29" s="70">
        <v>6.3795000000000002</v>
      </c>
      <c r="S29" s="70">
        <v>36.480600000000003</v>
      </c>
      <c r="T29" s="70">
        <v>49.296399999999998</v>
      </c>
      <c r="U29" s="70">
        <v>34.489600000000003</v>
      </c>
      <c r="V29" s="70">
        <v>34.435299999999998</v>
      </c>
      <c r="W29" s="70">
        <v>33.0413</v>
      </c>
      <c r="X29" s="70">
        <v>17.815899999999999</v>
      </c>
      <c r="Y29" s="70">
        <v>27.0167</v>
      </c>
      <c r="Z29" s="70">
        <v>21.723199999999999</v>
      </c>
    </row>
    <row r="30" spans="1:26" x14ac:dyDescent="0.25">
      <c r="A30" s="69"/>
      <c r="B30" s="61">
        <v>45588</v>
      </c>
      <c r="C30" s="70">
        <v>9.2443000000000008</v>
      </c>
      <c r="D30" s="70">
        <v>12.2982</v>
      </c>
      <c r="E30" s="70">
        <v>8.9169999999999998</v>
      </c>
      <c r="F30" s="70">
        <v>9.1987000000000005</v>
      </c>
      <c r="G30" s="70">
        <v>8.8285999999999998</v>
      </c>
      <c r="H30" s="70">
        <v>15.7094</v>
      </c>
      <c r="I30" s="70">
        <v>22.4237</v>
      </c>
      <c r="J30" s="70">
        <v>17.755099999999999</v>
      </c>
      <c r="K30" s="70">
        <v>13.805300000000001</v>
      </c>
      <c r="L30" s="70">
        <v>11.479200000000001</v>
      </c>
      <c r="M30" s="70">
        <v>11.739699999999999</v>
      </c>
      <c r="N30" s="70">
        <v>12.914999999999999</v>
      </c>
      <c r="O30" s="70">
        <v>19.9482</v>
      </c>
      <c r="P30" s="70">
        <v>19.1449</v>
      </c>
      <c r="Q30" s="70">
        <v>15.502700000000001</v>
      </c>
      <c r="R30" s="70">
        <v>13.2392</v>
      </c>
      <c r="S30" s="70">
        <v>28.7286</v>
      </c>
      <c r="T30" s="70">
        <v>40.246200000000002</v>
      </c>
      <c r="U30" s="70">
        <v>33.760199999999998</v>
      </c>
      <c r="V30" s="70">
        <v>31.520199999999999</v>
      </c>
      <c r="W30" s="70">
        <v>30.668700000000001</v>
      </c>
      <c r="X30" s="70">
        <v>13.7445</v>
      </c>
      <c r="Y30" s="70">
        <v>17.4648</v>
      </c>
      <c r="Z30" s="70">
        <v>23.0227</v>
      </c>
    </row>
    <row r="31" spans="1:26" x14ac:dyDescent="0.25">
      <c r="A31" s="69"/>
      <c r="B31" s="61">
        <v>45589</v>
      </c>
      <c r="C31" s="70">
        <v>11.630599999999999</v>
      </c>
      <c r="D31" s="70">
        <v>18.9252</v>
      </c>
      <c r="E31" s="70">
        <v>25.213899999999999</v>
      </c>
      <c r="F31" s="70">
        <v>10.1099</v>
      </c>
      <c r="G31" s="70">
        <v>14.7317</v>
      </c>
      <c r="H31" s="70">
        <v>21.139500000000002</v>
      </c>
      <c r="I31" s="70">
        <v>10.6945</v>
      </c>
      <c r="J31" s="70">
        <v>19.206399999999999</v>
      </c>
      <c r="K31" s="70">
        <v>12.285500000000001</v>
      </c>
      <c r="L31" s="70">
        <v>5.3034999999999997</v>
      </c>
      <c r="M31" s="70">
        <v>8.7324999999999999</v>
      </c>
      <c r="N31" s="70">
        <v>5.7922000000000002</v>
      </c>
      <c r="O31" s="70">
        <v>7.1414999999999997</v>
      </c>
      <c r="P31" s="70">
        <v>14.1873</v>
      </c>
      <c r="Q31" s="70">
        <v>13.1218</v>
      </c>
      <c r="R31" s="70">
        <v>14.2348</v>
      </c>
      <c r="S31" s="70">
        <v>124.3492</v>
      </c>
      <c r="T31" s="70">
        <v>36.193300000000001</v>
      </c>
      <c r="U31" s="70">
        <v>36.885800000000003</v>
      </c>
      <c r="V31" s="70">
        <v>39.854900000000001</v>
      </c>
      <c r="W31" s="70">
        <v>37.422800000000002</v>
      </c>
      <c r="X31" s="70">
        <v>17.678000000000001</v>
      </c>
      <c r="Y31" s="70">
        <v>34.2928</v>
      </c>
      <c r="Z31" s="70">
        <v>14.1952</v>
      </c>
    </row>
    <row r="32" spans="1:26" x14ac:dyDescent="0.25">
      <c r="A32" s="69"/>
      <c r="B32" s="61">
        <v>45590</v>
      </c>
      <c r="C32" s="70">
        <v>25.075700000000001</v>
      </c>
      <c r="D32" s="70">
        <v>13.0528</v>
      </c>
      <c r="E32" s="70">
        <v>17.049800000000001</v>
      </c>
      <c r="F32" s="70">
        <v>14.1175</v>
      </c>
      <c r="G32" s="70">
        <v>14.001799999999999</v>
      </c>
      <c r="H32" s="70">
        <v>15.667999999999999</v>
      </c>
      <c r="I32" s="70">
        <v>13.956099999999999</v>
      </c>
      <c r="J32" s="70">
        <v>21.775600000000001</v>
      </c>
      <c r="K32" s="70">
        <v>14.8125</v>
      </c>
      <c r="L32" s="70">
        <v>14.3453</v>
      </c>
      <c r="M32" s="70">
        <v>13.757999999999999</v>
      </c>
      <c r="N32" s="70">
        <v>13.611800000000001</v>
      </c>
      <c r="O32" s="70">
        <v>14.6594</v>
      </c>
      <c r="P32" s="70">
        <v>13.638500000000001</v>
      </c>
      <c r="Q32" s="70">
        <v>11.790900000000001</v>
      </c>
      <c r="R32" s="70">
        <v>9.8965999999999994</v>
      </c>
      <c r="S32" s="70">
        <v>29.798100000000002</v>
      </c>
      <c r="T32" s="70">
        <v>43.388599999999997</v>
      </c>
      <c r="U32" s="70">
        <v>34.5807</v>
      </c>
      <c r="V32" s="70">
        <v>29.4147</v>
      </c>
      <c r="W32" s="70">
        <v>20.538799999999998</v>
      </c>
      <c r="X32" s="70">
        <v>7.5838000000000001</v>
      </c>
      <c r="Y32" s="70">
        <v>28.206199999999999</v>
      </c>
      <c r="Z32" s="70">
        <v>18.089400000000001</v>
      </c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2:27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27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2:27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2:27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2:27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2:27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2:27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2:27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2:27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2:27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2:27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2:27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2:27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2:27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2:27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2:27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2:27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2:27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2:27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2:27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2:2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2:27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2:27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2:27" x14ac:dyDescent="0.2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2:27" x14ac:dyDescent="0.2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2:27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2:27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2:27" x14ac:dyDescent="0.2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2:2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0AC01-BB04-46C7-AB4B-4B4AA3FCD1C6}">
  <dimension ref="A1:U35"/>
  <sheetViews>
    <sheetView workbookViewId="0">
      <selection activeCell="L38" sqref="L38"/>
    </sheetView>
  </sheetViews>
  <sheetFormatPr defaultColWidth="9.140625" defaultRowHeight="11.25" x14ac:dyDescent="0.2"/>
  <cols>
    <col min="1" max="1" width="4.7109375" style="11" customWidth="1"/>
    <col min="2" max="2" width="3" style="11" bestFit="1" customWidth="1"/>
    <col min="3" max="3" width="20.42578125" style="11" customWidth="1"/>
    <col min="4" max="4" width="2.7109375" style="11" customWidth="1"/>
    <col min="5" max="5" width="14" style="11" customWidth="1"/>
    <col min="6" max="6" width="2.7109375" style="11" customWidth="1"/>
    <col min="7" max="7" width="14" style="11" customWidth="1"/>
    <col min="8" max="8" width="2.7109375" style="11" customWidth="1"/>
    <col min="9" max="9" width="16.7109375" style="11" customWidth="1"/>
    <col min="10" max="10" width="2.7109375" style="11" customWidth="1"/>
    <col min="11" max="11" width="16.7109375" style="11" customWidth="1"/>
    <col min="12" max="12" width="2.7109375" style="11" customWidth="1"/>
    <col min="13" max="13" width="16.7109375" style="11" customWidth="1"/>
    <col min="14" max="14" width="2.7109375" style="11" customWidth="1"/>
    <col min="15" max="15" width="16.7109375" style="11" customWidth="1"/>
    <col min="16" max="16" width="2.28515625" style="11" customWidth="1"/>
    <col min="17" max="17" width="16.7109375" style="11" customWidth="1"/>
    <col min="18" max="18" width="2.7109375" style="11" customWidth="1"/>
    <col min="19" max="19" width="15.5703125" style="11" customWidth="1"/>
    <col min="20" max="20" width="1.42578125" style="11" customWidth="1"/>
    <col min="21" max="21" width="15.5703125" style="11" customWidth="1"/>
    <col min="22" max="16384" width="9.140625" style="11"/>
  </cols>
  <sheetData>
    <row r="1" spans="1:21" ht="15" x14ac:dyDescent="0.2">
      <c r="A1" s="1" t="str">
        <f>'[26]PDF Printout'!A1</f>
        <v>EL PASO ELECTRIC COMPANY</v>
      </c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2"/>
      <c r="N1" s="2"/>
      <c r="O1" s="2"/>
      <c r="P1" s="12"/>
      <c r="Q1" s="12"/>
      <c r="R1" s="12"/>
      <c r="S1" s="13"/>
      <c r="T1" s="13"/>
      <c r="U1" s="13"/>
    </row>
    <row r="2" spans="1:21" ht="15.75" x14ac:dyDescent="0.25">
      <c r="A2" s="1" t="str">
        <f>'[26]PDF Printout'!A2</f>
        <v>NEW MEXICO PURCHASE POWER FACTORS FOR QUALIFYING FACILITIES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  <c r="O2" s="21"/>
      <c r="P2" s="12"/>
      <c r="Q2" s="12"/>
      <c r="R2" s="12"/>
      <c r="S2" s="13"/>
      <c r="T2" s="13"/>
      <c r="U2" s="13"/>
    </row>
    <row r="3" spans="1:21" ht="15.75" x14ac:dyDescent="0.25">
      <c r="A3" s="3" t="str">
        <f>'[26]PDF Printout'!A3</f>
        <v>TO BE BILLED IN THE MONTH OF OCTOBER 2024 - (Average price from August 24 through September 22)*</v>
      </c>
      <c r="B3" s="3"/>
      <c r="C3" s="3"/>
      <c r="D3" s="3"/>
      <c r="E3" s="3"/>
      <c r="F3" s="3"/>
      <c r="G3" s="2"/>
      <c r="H3" s="1"/>
      <c r="I3" s="1"/>
      <c r="J3" s="1"/>
      <c r="K3" s="1"/>
      <c r="L3" s="1"/>
      <c r="M3" s="22"/>
      <c r="N3" s="2"/>
      <c r="O3" s="2"/>
      <c r="P3" s="12"/>
      <c r="Q3" s="12"/>
      <c r="R3" s="12"/>
      <c r="S3" s="13"/>
      <c r="T3" s="13"/>
      <c r="U3" s="13"/>
    </row>
    <row r="4" spans="1:21" ht="15" x14ac:dyDescent="0.2">
      <c r="A4" s="1"/>
      <c r="B4" s="1"/>
      <c r="C4" s="1"/>
      <c r="D4" s="1"/>
      <c r="E4" s="1"/>
      <c r="F4" s="1"/>
      <c r="G4" s="2"/>
      <c r="H4" s="1"/>
      <c r="I4" s="1"/>
      <c r="J4" s="1"/>
      <c r="K4" s="1"/>
      <c r="L4" s="1"/>
      <c r="R4" s="12"/>
      <c r="S4" s="12"/>
      <c r="T4" s="12"/>
      <c r="U4" s="12"/>
    </row>
    <row r="5" spans="1:21" ht="15" x14ac:dyDescent="0.2">
      <c r="A5" s="1"/>
      <c r="B5" s="1"/>
      <c r="C5" s="4" t="s">
        <v>0</v>
      </c>
      <c r="D5" s="4"/>
      <c r="E5" s="4" t="s">
        <v>1</v>
      </c>
      <c r="F5" s="4"/>
      <c r="G5" s="4" t="s">
        <v>2</v>
      </c>
      <c r="H5" s="4"/>
      <c r="I5" s="6" t="s">
        <v>8</v>
      </c>
      <c r="J5" s="1"/>
      <c r="K5" s="6" t="s">
        <v>43</v>
      </c>
      <c r="M5" s="6" t="s">
        <v>44</v>
      </c>
      <c r="O5" s="6" t="s">
        <v>49</v>
      </c>
      <c r="Q5" s="6" t="s">
        <v>48</v>
      </c>
      <c r="R5" s="14"/>
      <c r="S5" s="14"/>
    </row>
    <row r="6" spans="1:21" ht="15" x14ac:dyDescent="0.2">
      <c r="A6" s="1"/>
      <c r="B6" s="1"/>
      <c r="C6" s="4"/>
      <c r="D6" s="4"/>
      <c r="E6" s="4"/>
      <c r="F6" s="4"/>
      <c r="G6" s="30" t="s">
        <v>45</v>
      </c>
      <c r="H6" s="30"/>
      <c r="I6" s="30" t="s">
        <v>46</v>
      </c>
      <c r="J6" s="30"/>
      <c r="K6" s="30" t="s">
        <v>47</v>
      </c>
      <c r="L6" s="4"/>
      <c r="M6" s="30" t="s">
        <v>45</v>
      </c>
      <c r="N6" s="30"/>
      <c r="O6" s="30" t="s">
        <v>46</v>
      </c>
      <c r="P6" s="30"/>
      <c r="Q6" s="30" t="s">
        <v>47</v>
      </c>
      <c r="R6" s="14"/>
      <c r="S6" s="14"/>
    </row>
    <row r="7" spans="1:21" ht="15" x14ac:dyDescent="0.2">
      <c r="A7" s="1"/>
      <c r="B7" s="1"/>
      <c r="C7" s="1"/>
      <c r="D7" s="1"/>
      <c r="E7" s="1"/>
      <c r="F7" s="1"/>
      <c r="G7" s="23"/>
      <c r="H7" s="1"/>
      <c r="I7" s="1"/>
      <c r="J7" s="1"/>
      <c r="K7" s="1"/>
      <c r="L7" s="1"/>
      <c r="M7" s="6" t="s">
        <v>3</v>
      </c>
      <c r="N7" s="7"/>
      <c r="O7" s="6" t="s">
        <v>3</v>
      </c>
      <c r="P7" s="15"/>
      <c r="Q7" s="6" t="s">
        <v>3</v>
      </c>
      <c r="R7" s="15"/>
      <c r="S7" s="15"/>
      <c r="T7" s="15"/>
      <c r="U7" s="15"/>
    </row>
    <row r="8" spans="1:21" ht="15" x14ac:dyDescent="0.2">
      <c r="A8" s="9"/>
      <c r="B8" s="1"/>
      <c r="C8" s="1"/>
      <c r="D8" s="1"/>
      <c r="E8" s="6" t="s">
        <v>10</v>
      </c>
      <c r="F8" s="6"/>
      <c r="G8" s="6" t="s">
        <v>16</v>
      </c>
      <c r="H8" s="1"/>
      <c r="I8" s="6" t="s">
        <v>16</v>
      </c>
      <c r="J8" s="1"/>
      <c r="K8" s="6" t="s">
        <v>16</v>
      </c>
      <c r="L8" s="1"/>
      <c r="M8" s="6" t="s">
        <v>11</v>
      </c>
      <c r="N8" s="7"/>
      <c r="O8" s="6" t="s">
        <v>11</v>
      </c>
      <c r="P8" s="15"/>
      <c r="Q8" s="6" t="s">
        <v>11</v>
      </c>
      <c r="R8" s="15"/>
      <c r="S8" s="15"/>
      <c r="T8" s="15"/>
      <c r="U8" s="15"/>
    </row>
    <row r="9" spans="1:21" ht="18" x14ac:dyDescent="0.2">
      <c r="A9" s="1"/>
      <c r="B9" s="1"/>
      <c r="C9" s="5" t="s">
        <v>3</v>
      </c>
      <c r="D9" s="6"/>
      <c r="E9" s="5" t="s">
        <v>17</v>
      </c>
      <c r="F9" s="6"/>
      <c r="G9" s="5" t="s">
        <v>12</v>
      </c>
      <c r="H9" s="4"/>
      <c r="I9" s="5" t="s">
        <v>12</v>
      </c>
      <c r="J9" s="4"/>
      <c r="K9" s="5" t="s">
        <v>12</v>
      </c>
      <c r="L9" s="4"/>
      <c r="M9" s="5" t="s">
        <v>13</v>
      </c>
      <c r="N9" s="7"/>
      <c r="O9" s="5" t="s">
        <v>50</v>
      </c>
      <c r="P9" s="15"/>
      <c r="Q9" s="5" t="s">
        <v>51</v>
      </c>
      <c r="R9" s="15"/>
      <c r="S9" s="15"/>
      <c r="T9" s="15"/>
      <c r="U9" s="15"/>
    </row>
    <row r="10" spans="1:21" ht="15" x14ac:dyDescent="0.2">
      <c r="A10" s="1">
        <v>1</v>
      </c>
      <c r="B10" s="1"/>
      <c r="C10" s="1" t="s">
        <v>9</v>
      </c>
      <c r="D10" s="1"/>
      <c r="E10" s="27">
        <v>1</v>
      </c>
      <c r="F10" s="7"/>
      <c r="G10" s="8">
        <v>2.3018822777777802E-2</v>
      </c>
      <c r="H10" s="47"/>
      <c r="I10" s="8">
        <v>4.1117523750000003E-2</v>
      </c>
      <c r="J10" s="47"/>
      <c r="K10" s="8">
        <v>2.0756485156250025E-2</v>
      </c>
      <c r="L10" s="47"/>
      <c r="M10" s="8">
        <f>ROUND($E$10*G10,6)</f>
        <v>2.3019000000000001E-2</v>
      </c>
      <c r="N10" s="8"/>
      <c r="O10" s="8">
        <f>ROUND($E$10*I10,6)</f>
        <v>4.1118000000000002E-2</v>
      </c>
      <c r="P10" s="17"/>
      <c r="Q10" s="8">
        <f>ROUND($E$10*K10,6)</f>
        <v>2.0756E-2</v>
      </c>
      <c r="R10" s="15"/>
      <c r="S10" s="15"/>
      <c r="T10" s="15"/>
      <c r="U10" s="15"/>
    </row>
    <row r="11" spans="1:21" ht="15" x14ac:dyDescent="0.2">
      <c r="A11" s="1"/>
      <c r="B11" s="1"/>
      <c r="C11" s="1"/>
      <c r="D11" s="1"/>
      <c r="E11" s="27"/>
      <c r="F11" s="7"/>
      <c r="G11" s="8"/>
      <c r="H11" s="47"/>
      <c r="I11" s="8"/>
      <c r="J11" s="47"/>
      <c r="K11" s="8"/>
      <c r="L11" s="47"/>
      <c r="M11" s="8"/>
      <c r="N11" s="8"/>
      <c r="O11" s="8"/>
      <c r="P11" s="17"/>
      <c r="Q11" s="8"/>
      <c r="R11" s="15"/>
      <c r="S11" s="15"/>
      <c r="T11" s="15"/>
      <c r="U11" s="15"/>
    </row>
    <row r="12" spans="1:21" ht="15" x14ac:dyDescent="0.2">
      <c r="A12" s="1">
        <v>2</v>
      </c>
      <c r="B12" s="1"/>
      <c r="C12" s="1" t="s">
        <v>4</v>
      </c>
      <c r="D12" s="1"/>
      <c r="E12" s="27">
        <v>1.0053000000000001</v>
      </c>
      <c r="F12" s="7"/>
      <c r="G12" s="8">
        <f>$G$10</f>
        <v>2.3018822777777802E-2</v>
      </c>
      <c r="H12" s="48"/>
      <c r="I12" s="8">
        <f>$I$10</f>
        <v>4.1117523750000003E-2</v>
      </c>
      <c r="J12" s="48"/>
      <c r="K12" s="8">
        <f>$K$10</f>
        <v>2.0756485156250025E-2</v>
      </c>
      <c r="L12" s="48"/>
      <c r="M12" s="8">
        <f>ROUND($E$12*G12,6)</f>
        <v>2.3140999999999998E-2</v>
      </c>
      <c r="N12" s="8"/>
      <c r="O12" s="8">
        <f>ROUND($E$12*I12,6)</f>
        <v>4.1334999999999997E-2</v>
      </c>
      <c r="P12" s="17"/>
      <c r="Q12" s="8">
        <f>ROUND($E$12*K12,6)</f>
        <v>2.0865999999999999E-2</v>
      </c>
      <c r="R12" s="15"/>
      <c r="S12" s="19"/>
      <c r="T12" s="15"/>
      <c r="U12" s="15"/>
    </row>
    <row r="13" spans="1:21" ht="15" x14ac:dyDescent="0.2">
      <c r="A13" s="1"/>
      <c r="B13" s="1"/>
      <c r="C13" s="1"/>
      <c r="D13" s="1"/>
      <c r="E13" s="27"/>
      <c r="F13" s="7"/>
      <c r="G13" s="8"/>
      <c r="H13" s="8"/>
      <c r="I13" s="8"/>
      <c r="J13" s="8"/>
      <c r="K13" s="8"/>
      <c r="L13" s="8"/>
      <c r="M13" s="8"/>
      <c r="N13" s="8"/>
      <c r="O13" s="8"/>
      <c r="P13" s="17"/>
      <c r="Q13" s="8"/>
      <c r="R13" s="15"/>
      <c r="S13" s="19"/>
      <c r="T13" s="15"/>
      <c r="U13" s="15"/>
    </row>
    <row r="14" spans="1:21" ht="15" x14ac:dyDescent="0.2">
      <c r="A14" s="1">
        <v>3</v>
      </c>
      <c r="B14" s="1"/>
      <c r="C14" s="1" t="s">
        <v>5</v>
      </c>
      <c r="D14" s="1"/>
      <c r="E14" s="27">
        <v>0.97987999999999997</v>
      </c>
      <c r="F14" s="7"/>
      <c r="G14" s="8">
        <f>$G$10</f>
        <v>2.3018822777777802E-2</v>
      </c>
      <c r="H14" s="8"/>
      <c r="I14" s="8">
        <f>$I$10</f>
        <v>4.1117523750000003E-2</v>
      </c>
      <c r="J14" s="8"/>
      <c r="K14" s="8">
        <f>$K$10</f>
        <v>2.0756485156250025E-2</v>
      </c>
      <c r="L14" s="8"/>
      <c r="M14" s="8">
        <f>ROUND($E$14*G14,6)</f>
        <v>2.2556E-2</v>
      </c>
      <c r="N14" s="8"/>
      <c r="O14" s="8">
        <f>ROUND($E$14*I14,6)</f>
        <v>4.0289999999999999E-2</v>
      </c>
      <c r="P14" s="17"/>
      <c r="Q14" s="8">
        <f>ROUND($E$14*K14,6)</f>
        <v>2.0338999999999999E-2</v>
      </c>
      <c r="R14" s="15"/>
      <c r="S14" s="19"/>
      <c r="T14" s="15"/>
      <c r="U14" s="15"/>
    </row>
    <row r="15" spans="1:21" ht="15" x14ac:dyDescent="0.2">
      <c r="A15" s="1"/>
      <c r="B15" s="1"/>
      <c r="C15" s="1"/>
      <c r="D15" s="1"/>
      <c r="E15" s="27"/>
      <c r="F15" s="7"/>
      <c r="G15" s="8"/>
      <c r="H15" s="8"/>
      <c r="I15" s="8"/>
      <c r="J15" s="8"/>
      <c r="K15" s="8"/>
      <c r="L15" s="8"/>
      <c r="M15" s="8"/>
      <c r="N15" s="8"/>
      <c r="O15" s="8"/>
      <c r="P15" s="17"/>
      <c r="Q15" s="8"/>
      <c r="R15" s="15"/>
      <c r="S15" s="19"/>
      <c r="T15" s="15"/>
      <c r="U15" s="15"/>
    </row>
    <row r="16" spans="1:21" ht="15" x14ac:dyDescent="0.2">
      <c r="A16" s="1">
        <v>4</v>
      </c>
      <c r="B16" s="1"/>
      <c r="C16" s="1" t="s">
        <v>6</v>
      </c>
      <c r="D16" s="1"/>
      <c r="E16" s="27">
        <v>0.95930000000000004</v>
      </c>
      <c r="F16" s="7"/>
      <c r="G16" s="8">
        <f>$G$10</f>
        <v>2.3018822777777802E-2</v>
      </c>
      <c r="H16" s="8"/>
      <c r="I16" s="8">
        <f>$I$10</f>
        <v>4.1117523750000003E-2</v>
      </c>
      <c r="J16" s="8"/>
      <c r="K16" s="8">
        <f>$K$10</f>
        <v>2.0756485156250025E-2</v>
      </c>
      <c r="L16" s="8"/>
      <c r="M16" s="8">
        <f>ROUND($E$16*G16,6)</f>
        <v>2.2082000000000001E-2</v>
      </c>
      <c r="N16" s="8"/>
      <c r="O16" s="8">
        <f>ROUND($E$16*I16,6)</f>
        <v>3.9444E-2</v>
      </c>
      <c r="P16" s="17"/>
      <c r="Q16" s="8">
        <f>ROUND($E$16*K16,6)</f>
        <v>1.9911999999999999E-2</v>
      </c>
      <c r="R16" s="15"/>
      <c r="S16" s="19"/>
      <c r="T16" s="15"/>
      <c r="U16" s="15"/>
    </row>
    <row r="17" spans="1:21" ht="15" x14ac:dyDescent="0.2">
      <c r="A17" s="1"/>
      <c r="B17" s="1"/>
      <c r="C17" s="1"/>
      <c r="D17" s="1"/>
      <c r="E17" s="27"/>
      <c r="F17" s="7"/>
      <c r="G17" s="8"/>
      <c r="H17" s="8"/>
      <c r="I17" s="8"/>
      <c r="J17" s="8"/>
      <c r="K17" s="8"/>
      <c r="L17" s="8"/>
      <c r="M17" s="8"/>
      <c r="N17" s="8"/>
      <c r="O17" s="8"/>
      <c r="P17" s="17"/>
      <c r="Q17" s="8"/>
      <c r="R17" s="15"/>
      <c r="S17" s="15"/>
      <c r="T17" s="15"/>
      <c r="U17" s="15"/>
    </row>
    <row r="18" spans="1:21" ht="15" x14ac:dyDescent="0.2">
      <c r="A18" s="1">
        <v>5</v>
      </c>
      <c r="B18" s="1"/>
      <c r="C18" s="1" t="s">
        <v>7</v>
      </c>
      <c r="D18" s="1"/>
      <c r="E18" s="27">
        <v>0.95699999999999996</v>
      </c>
      <c r="F18" s="7"/>
      <c r="G18" s="8">
        <f>$G$10</f>
        <v>2.3018822777777802E-2</v>
      </c>
      <c r="H18" s="8"/>
      <c r="I18" s="8">
        <f>$I$10</f>
        <v>4.1117523750000003E-2</v>
      </c>
      <c r="J18" s="8"/>
      <c r="K18" s="8">
        <f>$K$10</f>
        <v>2.0756485156250025E-2</v>
      </c>
      <c r="L18" s="8"/>
      <c r="M18" s="8">
        <f>ROUND($E$18*G18,6)</f>
        <v>2.2029E-2</v>
      </c>
      <c r="N18" s="8"/>
      <c r="O18" s="8">
        <f>ROUND($E$18*I18,6)</f>
        <v>3.9349000000000002E-2</v>
      </c>
      <c r="P18" s="17"/>
      <c r="Q18" s="8">
        <f>ROUND($E$18*K18,6)</f>
        <v>1.9864E-2</v>
      </c>
      <c r="R18" s="15"/>
      <c r="S18" s="19"/>
      <c r="T18" s="15"/>
      <c r="U18" s="15"/>
    </row>
    <row r="19" spans="1:21" ht="15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7"/>
      <c r="N19" s="7"/>
      <c r="O19" s="7"/>
      <c r="P19" s="15"/>
      <c r="Q19" s="15"/>
      <c r="R19" s="15"/>
      <c r="S19" s="15"/>
      <c r="T19" s="15"/>
      <c r="U19" s="15"/>
    </row>
    <row r="20" spans="1:21" ht="15" x14ac:dyDescent="0.2">
      <c r="A20" s="1"/>
      <c r="B20" s="1"/>
      <c r="C20" s="1"/>
      <c r="D20" s="1"/>
      <c r="E20" s="1"/>
      <c r="F20" s="1"/>
      <c r="G20" s="23"/>
      <c r="H20" s="7"/>
      <c r="I20" s="7"/>
      <c r="J20" s="7"/>
      <c r="K20" s="7"/>
      <c r="L20" s="7"/>
      <c r="M20" s="23"/>
      <c r="N20" s="1"/>
      <c r="O20" s="1"/>
      <c r="P20" s="16"/>
      <c r="Q20" s="16"/>
      <c r="R20" s="15"/>
      <c r="S20" s="15"/>
      <c r="T20" s="15"/>
      <c r="U20" s="15"/>
    </row>
    <row r="21" spans="1:21" ht="15" x14ac:dyDescent="0.2">
      <c r="A21" s="1"/>
      <c r="B21" s="26" t="s">
        <v>14</v>
      </c>
      <c r="C21" s="9"/>
      <c r="D21" s="1"/>
      <c r="E21" s="1"/>
      <c r="F21" s="1"/>
      <c r="G21" s="1"/>
      <c r="H21" s="7"/>
      <c r="I21" s="7"/>
      <c r="J21" s="7"/>
      <c r="K21" s="7"/>
      <c r="L21" s="7"/>
      <c r="M21" s="1"/>
      <c r="N21" s="7"/>
      <c r="O21" s="7"/>
      <c r="P21" s="15"/>
      <c r="Q21" s="15"/>
      <c r="R21" s="15"/>
      <c r="S21" s="15"/>
      <c r="T21" s="15"/>
      <c r="U21" s="15"/>
    </row>
    <row r="22" spans="1:21" ht="15" x14ac:dyDescent="0.2">
      <c r="A22" s="10" t="s">
        <v>42</v>
      </c>
      <c r="B22" s="1" t="s">
        <v>15</v>
      </c>
      <c r="C22" s="1"/>
      <c r="D22" s="1"/>
      <c r="E22" s="1"/>
      <c r="F22" s="1"/>
      <c r="G22" s="1"/>
      <c r="H22" s="7"/>
      <c r="I22" s="7"/>
      <c r="J22" s="7"/>
      <c r="K22" s="7"/>
      <c r="L22" s="7"/>
      <c r="M22" s="7"/>
      <c r="N22" s="7"/>
      <c r="O22" s="7"/>
      <c r="P22" s="15"/>
      <c r="Q22" s="15"/>
      <c r="R22" s="15"/>
      <c r="S22" s="15"/>
      <c r="T22" s="15"/>
      <c r="U22" s="15"/>
    </row>
    <row r="23" spans="1:21" ht="15" x14ac:dyDescent="0.2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7"/>
      <c r="P23" s="15"/>
      <c r="Q23" s="15"/>
      <c r="R23" s="15"/>
      <c r="S23" s="15"/>
      <c r="T23" s="15"/>
      <c r="U23" s="15"/>
    </row>
    <row r="24" spans="1:21" x14ac:dyDescent="0.2">
      <c r="D24" s="18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N27" s="15"/>
      <c r="O27" s="15"/>
      <c r="P27" s="15"/>
      <c r="Q27" s="15"/>
      <c r="R27" s="15"/>
      <c r="S27" s="15"/>
      <c r="T27" s="15"/>
      <c r="U27" s="15"/>
    </row>
    <row r="28" spans="1:21" x14ac:dyDescent="0.2">
      <c r="D28" s="18"/>
      <c r="N28" s="20"/>
      <c r="O28" s="20"/>
      <c r="P28" s="20"/>
      <c r="Q28" s="20"/>
      <c r="R28" s="20"/>
      <c r="S28" s="20"/>
      <c r="T28" s="20"/>
      <c r="U28" s="20"/>
    </row>
    <row r="31" spans="1:21" x14ac:dyDescent="0.2">
      <c r="E31" s="17"/>
      <c r="F31" s="17"/>
      <c r="G31" s="15"/>
    </row>
    <row r="32" spans="1:21" x14ac:dyDescent="0.2">
      <c r="E32" s="17"/>
      <c r="F32" s="17"/>
      <c r="G32" s="15"/>
    </row>
    <row r="33" spans="5:13" x14ac:dyDescent="0.2">
      <c r="E33" s="17"/>
      <c r="F33" s="17"/>
      <c r="G33" s="15"/>
      <c r="H33" s="15"/>
      <c r="I33" s="15"/>
      <c r="J33" s="15"/>
      <c r="K33" s="15"/>
      <c r="L33" s="15"/>
      <c r="M33" s="15"/>
    </row>
    <row r="34" spans="5:13" x14ac:dyDescent="0.2">
      <c r="H34" s="15"/>
      <c r="I34" s="15"/>
      <c r="J34" s="15"/>
      <c r="K34" s="15"/>
      <c r="L34" s="15"/>
      <c r="M34" s="15"/>
    </row>
    <row r="35" spans="5:13" x14ac:dyDescent="0.2">
      <c r="H35" s="15"/>
      <c r="I35" s="15"/>
      <c r="J35" s="15"/>
      <c r="K35" s="15"/>
      <c r="L35" s="15"/>
      <c r="M35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AE2E-982D-4504-99B0-B61545C5276B}">
  <dimension ref="A1:O721"/>
  <sheetViews>
    <sheetView workbookViewId="0">
      <selection activeCell="J12" sqref="J12"/>
    </sheetView>
  </sheetViews>
  <sheetFormatPr defaultRowHeight="15" x14ac:dyDescent="0.25"/>
  <cols>
    <col min="1" max="1" width="10.28515625" style="64" bestFit="1" customWidth="1"/>
    <col min="2" max="2" width="6.7109375" style="64" bestFit="1" customWidth="1"/>
    <col min="3" max="3" width="11.7109375" style="64" bestFit="1" customWidth="1"/>
    <col min="4" max="4" width="5.28515625" style="64" bestFit="1" customWidth="1"/>
    <col min="5" max="5" width="9.7109375" style="54" bestFit="1" customWidth="1"/>
    <col min="6" max="6" width="12.7109375" style="54" bestFit="1" customWidth="1"/>
    <col min="7" max="7" width="4.28515625" style="54" customWidth="1"/>
    <col min="8" max="8" width="21.7109375" style="54" bestFit="1" customWidth="1"/>
    <col min="9" max="9" width="8" style="64" bestFit="1" customWidth="1"/>
    <col min="10" max="10" width="11.5703125" bestFit="1" customWidth="1"/>
    <col min="11" max="11" width="4.140625" customWidth="1"/>
    <col min="12" max="12" width="12.5703125" customWidth="1"/>
    <col min="13" max="13" width="7.85546875" customWidth="1"/>
    <col min="14" max="14" width="9.7109375" bestFit="1" customWidth="1"/>
  </cols>
  <sheetData>
    <row r="1" spans="1:15" s="33" customFormat="1" x14ac:dyDescent="0.25">
      <c r="A1" t="s">
        <v>63</v>
      </c>
      <c r="B1" s="63" t="s">
        <v>54</v>
      </c>
      <c r="C1" s="64" t="s">
        <v>52</v>
      </c>
      <c r="D1" s="64" t="s">
        <v>53</v>
      </c>
      <c r="E1" s="42" t="s">
        <v>62</v>
      </c>
      <c r="F1" s="53" t="s">
        <v>59</v>
      </c>
      <c r="G1" s="46"/>
      <c r="I1" s="49" t="s">
        <v>56</v>
      </c>
      <c r="J1" s="49" t="s">
        <v>57</v>
      </c>
      <c r="L1" s="58" t="s">
        <v>64</v>
      </c>
      <c r="M1" s="43"/>
      <c r="N1" s="59"/>
      <c r="O1" s="43"/>
    </row>
    <row r="2" spans="1:15" x14ac:dyDescent="0.25">
      <c r="A2" s="34">
        <v>45528</v>
      </c>
      <c r="B2" s="64">
        <v>8</v>
      </c>
      <c r="C2" s="64">
        <v>6</v>
      </c>
      <c r="D2" s="64">
        <v>1</v>
      </c>
      <c r="E2" s="42">
        <v>11.0801</v>
      </c>
      <c r="F2" s="64" t="str">
        <f>IF(AND(RTO__37[[#This Row],[Month]]&gt;5,RTO__37[[#This Row],[Month]]&lt;10,RTO__37[[#This Row],[Day of Week]]&lt;=5,RTO__37[[#This Row],[Hour]]&gt;=15,RTO__37[[#This Row],[Hour]]&lt;=18),"ON","OFF")</f>
        <v>OFF</v>
      </c>
      <c r="G2"/>
      <c r="H2" s="50" t="s">
        <v>55</v>
      </c>
      <c r="I2" s="44">
        <v>23.018822777777803</v>
      </c>
      <c r="J2" s="35">
        <v>2.3018822777777802E-2</v>
      </c>
      <c r="L2" s="50" t="s">
        <v>70</v>
      </c>
    </row>
    <row r="3" spans="1:15" x14ac:dyDescent="0.25">
      <c r="A3" s="34">
        <v>45528</v>
      </c>
      <c r="B3" s="64">
        <v>8</v>
      </c>
      <c r="C3" s="64">
        <v>6</v>
      </c>
      <c r="D3" s="64">
        <v>2</v>
      </c>
      <c r="E3" s="42">
        <v>4.3818999999999999</v>
      </c>
      <c r="F3" s="64" t="str">
        <f>IF(AND(RTO__37[[#This Row],[Month]]&gt;5,RTO__37[[#This Row],[Month]]&lt;10,RTO__37[[#This Row],[Day of Week]]&lt;=5,RTO__37[[#This Row],[Hour]]&gt;=15,RTO__37[[#This Row],[Hour]]&lt;=18),"ON","OFF")</f>
        <v>OFF</v>
      </c>
      <c r="G3"/>
      <c r="H3" s="50" t="s">
        <v>61</v>
      </c>
      <c r="I3" s="45">
        <v>41.117523750000004</v>
      </c>
      <c r="J3" s="35">
        <v>4.1117523750000003E-2</v>
      </c>
      <c r="L3" s="50" t="s">
        <v>71</v>
      </c>
    </row>
    <row r="4" spans="1:15" x14ac:dyDescent="0.25">
      <c r="A4" s="34">
        <v>45528</v>
      </c>
      <c r="B4" s="64">
        <v>8</v>
      </c>
      <c r="C4" s="64">
        <v>6</v>
      </c>
      <c r="D4" s="64">
        <v>3</v>
      </c>
      <c r="E4" s="42">
        <v>-0.45519999999999999</v>
      </c>
      <c r="F4" s="64" t="str">
        <f>IF(AND(RTO__37[[#This Row],[Month]]&gt;5,RTO__37[[#This Row],[Month]]&lt;10,RTO__37[[#This Row],[Day of Week]]&lt;=5,RTO__37[[#This Row],[Hour]]&gt;=15,RTO__37[[#This Row],[Hour]]&lt;=18),"ON","OFF")</f>
        <v>OFF</v>
      </c>
      <c r="G4"/>
      <c r="H4" s="50" t="s">
        <v>58</v>
      </c>
      <c r="I4" s="45">
        <v>20.756485156250026</v>
      </c>
      <c r="J4" s="35">
        <v>2.0756485156250025E-2</v>
      </c>
      <c r="L4" s="33"/>
    </row>
    <row r="5" spans="1:15" x14ac:dyDescent="0.25">
      <c r="A5" s="34">
        <v>45528</v>
      </c>
      <c r="B5" s="64">
        <v>8</v>
      </c>
      <c r="C5" s="64">
        <v>6</v>
      </c>
      <c r="D5" s="64">
        <v>4</v>
      </c>
      <c r="E5" s="42">
        <v>1.9055</v>
      </c>
      <c r="F5" s="64" t="str">
        <f>IF(AND(RTO__37[[#This Row],[Month]]&gt;5,RTO__37[[#This Row],[Month]]&lt;10,RTO__37[[#This Row],[Day of Week]]&lt;=5,RTO__37[[#This Row],[Hour]]&gt;=15,RTO__37[[#This Row],[Hour]]&lt;=18),"ON","OFF")</f>
        <v>OFF</v>
      </c>
      <c r="G5"/>
      <c r="H5" s="64"/>
      <c r="I5"/>
      <c r="L5" s="43" t="s">
        <v>66</v>
      </c>
      <c r="M5" s="60"/>
      <c r="N5" s="60"/>
      <c r="O5" s="60"/>
    </row>
    <row r="6" spans="1:15" x14ac:dyDescent="0.25">
      <c r="A6" s="34">
        <v>45528</v>
      </c>
      <c r="B6" s="64">
        <v>8</v>
      </c>
      <c r="C6" s="64">
        <v>6</v>
      </c>
      <c r="D6" s="64">
        <v>5</v>
      </c>
      <c r="E6" s="42">
        <v>0.54869999999999997</v>
      </c>
      <c r="F6" s="64" t="str">
        <f>IF(AND(RTO__37[[#This Row],[Month]]&gt;5,RTO__37[[#This Row],[Month]]&lt;10,RTO__37[[#This Row],[Day of Week]]&lt;=5,RTO__37[[#This Row],[Hour]]&gt;=15,RTO__37[[#This Row],[Hour]]&lt;=18),"ON","OFF")</f>
        <v>OFF</v>
      </c>
      <c r="G6"/>
      <c r="H6" s="64"/>
      <c r="I6"/>
      <c r="L6" s="56" t="s">
        <v>72</v>
      </c>
      <c r="M6" s="56" t="s">
        <v>41</v>
      </c>
    </row>
    <row r="7" spans="1:15" x14ac:dyDescent="0.25">
      <c r="A7" s="34">
        <v>45528</v>
      </c>
      <c r="B7" s="64">
        <v>8</v>
      </c>
      <c r="C7" s="64">
        <v>6</v>
      </c>
      <c r="D7" s="64">
        <v>6</v>
      </c>
      <c r="E7" s="42">
        <v>10.283799999999999</v>
      </c>
      <c r="F7" s="64" t="str">
        <f>IF(AND(RTO__37[[#This Row],[Month]]&gt;5,RTO__37[[#This Row],[Month]]&lt;10,RTO__37[[#This Row],[Day of Week]]&lt;=5,RTO__37[[#This Row],[Hour]]&gt;=15,RTO__37[[#This Row],[Hour]]&lt;=18),"ON","OFF")</f>
        <v>OFF</v>
      </c>
      <c r="G7"/>
      <c r="H7" s="64"/>
      <c r="I7" s="34"/>
      <c r="L7" s="56" t="s">
        <v>73</v>
      </c>
      <c r="M7" s="50" t="s">
        <v>39</v>
      </c>
    </row>
    <row r="8" spans="1:15" x14ac:dyDescent="0.25">
      <c r="A8" s="34">
        <v>45528</v>
      </c>
      <c r="B8" s="64">
        <v>8</v>
      </c>
      <c r="C8" s="64">
        <v>6</v>
      </c>
      <c r="D8" s="64">
        <v>7</v>
      </c>
      <c r="E8" s="42">
        <v>4.4042000000000003</v>
      </c>
      <c r="F8" s="64" t="str">
        <f>IF(AND(RTO__37[[#This Row],[Month]]&gt;5,RTO__37[[#This Row],[Month]]&lt;10,RTO__37[[#This Row],[Day of Week]]&lt;=5,RTO__37[[#This Row],[Hour]]&gt;=15,RTO__37[[#This Row],[Hour]]&lt;=18),"ON","OFF")</f>
        <v>OFF</v>
      </c>
      <c r="G8"/>
      <c r="H8" s="64"/>
      <c r="I8"/>
      <c r="L8" s="34"/>
      <c r="M8" s="34"/>
    </row>
    <row r="9" spans="1:15" x14ac:dyDescent="0.25">
      <c r="A9" s="34">
        <v>45528</v>
      </c>
      <c r="B9" s="64">
        <v>8</v>
      </c>
      <c r="C9" s="64">
        <v>6</v>
      </c>
      <c r="D9" s="64">
        <v>8</v>
      </c>
      <c r="E9" s="42">
        <v>4.3244999999999996</v>
      </c>
      <c r="F9" s="64" t="str">
        <f>IF(AND(RTO__37[[#This Row],[Month]]&gt;5,RTO__37[[#This Row],[Month]]&lt;10,RTO__37[[#This Row],[Day of Week]]&lt;=5,RTO__37[[#This Row],[Hour]]&gt;=15,RTO__37[[#This Row],[Hour]]&lt;=18),"ON","OFF")</f>
        <v>OFF</v>
      </c>
      <c r="G9"/>
      <c r="H9"/>
      <c r="I9"/>
      <c r="L9" t="s">
        <v>65</v>
      </c>
    </row>
    <row r="10" spans="1:15" x14ac:dyDescent="0.25">
      <c r="A10" s="34">
        <v>45528</v>
      </c>
      <c r="B10" s="64">
        <v>8</v>
      </c>
      <c r="C10" s="64">
        <v>6</v>
      </c>
      <c r="D10" s="64">
        <v>9</v>
      </c>
      <c r="E10" s="42">
        <v>6.1718999999999999</v>
      </c>
      <c r="F10" s="64" t="str">
        <f>IF(AND(RTO__37[[#This Row],[Month]]&gt;5,RTO__37[[#This Row],[Month]]&lt;10,RTO__37[[#This Row],[Day of Week]]&lt;=5,RTO__37[[#This Row],[Hour]]&gt;=15,RTO__37[[#This Row],[Hour]]&lt;=18),"ON","OFF")</f>
        <v>OFF</v>
      </c>
      <c r="G10"/>
      <c r="H10" s="64"/>
      <c r="I10"/>
      <c r="L10" s="50">
        <v>30</v>
      </c>
    </row>
    <row r="11" spans="1:15" x14ac:dyDescent="0.25">
      <c r="A11" s="34">
        <v>45528</v>
      </c>
      <c r="B11" s="64">
        <v>8</v>
      </c>
      <c r="C11" s="64">
        <v>6</v>
      </c>
      <c r="D11" s="64">
        <v>10</v>
      </c>
      <c r="E11" s="42">
        <v>0.3327</v>
      </c>
      <c r="F11" s="64" t="str">
        <f>IF(AND(RTO__37[[#This Row],[Month]]&gt;5,RTO__37[[#This Row],[Month]]&lt;10,RTO__37[[#This Row],[Day of Week]]&lt;=5,RTO__37[[#This Row],[Hour]]&gt;=15,RTO__37[[#This Row],[Hour]]&lt;=18),"ON","OFF")</f>
        <v>OFF</v>
      </c>
      <c r="G11"/>
      <c r="H11" s="64"/>
      <c r="I11"/>
    </row>
    <row r="12" spans="1:15" x14ac:dyDescent="0.25">
      <c r="A12" s="34">
        <v>45528</v>
      </c>
      <c r="B12" s="64">
        <v>8</v>
      </c>
      <c r="C12" s="64">
        <v>6</v>
      </c>
      <c r="D12" s="64">
        <v>11</v>
      </c>
      <c r="E12" s="42">
        <v>1.9156</v>
      </c>
      <c r="F12" s="64" t="str">
        <f>IF(AND(RTO__37[[#This Row],[Month]]&gt;5,RTO__37[[#This Row],[Month]]&lt;10,RTO__37[[#This Row],[Day of Week]]&lt;=5,RTO__37[[#This Row],[Hour]]&gt;=15,RTO__37[[#This Row],[Hour]]&lt;=18),"ON","OFF")</f>
        <v>OFF</v>
      </c>
      <c r="G12"/>
      <c r="H12" s="64"/>
      <c r="I12"/>
    </row>
    <row r="13" spans="1:15" x14ac:dyDescent="0.25">
      <c r="A13" s="34">
        <v>45528</v>
      </c>
      <c r="B13" s="64">
        <v>8</v>
      </c>
      <c r="C13" s="64">
        <v>6</v>
      </c>
      <c r="D13" s="64">
        <v>12</v>
      </c>
      <c r="E13" s="42">
        <v>2.0482</v>
      </c>
      <c r="F13" s="64" t="str">
        <f>IF(AND(RTO__37[[#This Row],[Month]]&gt;5,RTO__37[[#This Row],[Month]]&lt;10,RTO__37[[#This Row],[Day of Week]]&lt;=5,RTO__37[[#This Row],[Hour]]&gt;=15,RTO__37[[#This Row],[Hour]]&lt;=18),"ON","OFF")</f>
        <v>OFF</v>
      </c>
      <c r="G13"/>
      <c r="H13" s="64"/>
      <c r="I13"/>
    </row>
    <row r="14" spans="1:15" x14ac:dyDescent="0.25">
      <c r="A14" s="34">
        <v>45528</v>
      </c>
      <c r="B14" s="64">
        <v>8</v>
      </c>
      <c r="C14" s="64">
        <v>6</v>
      </c>
      <c r="D14" s="64">
        <v>13</v>
      </c>
      <c r="E14" s="42">
        <v>-0.73950000000000005</v>
      </c>
      <c r="F14" s="64" t="str">
        <f>IF(AND(RTO__37[[#This Row],[Month]]&gt;5,RTO__37[[#This Row],[Month]]&lt;10,RTO__37[[#This Row],[Day of Week]]&lt;=5,RTO__37[[#This Row],[Hour]]&gt;=15,RTO__37[[#This Row],[Hour]]&lt;=18),"ON","OFF")</f>
        <v>OFF</v>
      </c>
      <c r="G14"/>
      <c r="H14" s="64"/>
      <c r="I14"/>
    </row>
    <row r="15" spans="1:15" x14ac:dyDescent="0.25">
      <c r="A15" s="34">
        <v>45528</v>
      </c>
      <c r="B15" s="64">
        <v>8</v>
      </c>
      <c r="C15" s="64">
        <v>6</v>
      </c>
      <c r="D15" s="64">
        <v>14</v>
      </c>
      <c r="E15" s="42">
        <v>-1.7504</v>
      </c>
      <c r="F15" s="64" t="str">
        <f>IF(AND(RTO__37[[#This Row],[Month]]&gt;5,RTO__37[[#This Row],[Month]]&lt;10,RTO__37[[#This Row],[Day of Week]]&lt;=5,RTO__37[[#This Row],[Hour]]&gt;=15,RTO__37[[#This Row],[Hour]]&lt;=18),"ON","OFF")</f>
        <v>OFF</v>
      </c>
      <c r="G15"/>
      <c r="H15"/>
      <c r="I15"/>
    </row>
    <row r="16" spans="1:15" x14ac:dyDescent="0.25">
      <c r="A16" s="34">
        <v>45528</v>
      </c>
      <c r="B16" s="64">
        <v>8</v>
      </c>
      <c r="C16" s="64">
        <v>6</v>
      </c>
      <c r="D16" s="64">
        <v>15</v>
      </c>
      <c r="E16" s="42">
        <v>-2.0901000000000001</v>
      </c>
      <c r="F16" s="64" t="str">
        <f>IF(AND(RTO__37[[#This Row],[Month]]&gt;5,RTO__37[[#This Row],[Month]]&lt;10,RTO__37[[#This Row],[Day of Week]]&lt;=5,RTO__37[[#This Row],[Hour]]&gt;=15,RTO__37[[#This Row],[Hour]]&lt;=18),"ON","OFF")</f>
        <v>OFF</v>
      </c>
      <c r="G16"/>
      <c r="H16"/>
      <c r="I16"/>
    </row>
    <row r="17" spans="1:9" x14ac:dyDescent="0.25">
      <c r="A17" s="34">
        <v>45528</v>
      </c>
      <c r="B17" s="64">
        <v>8</v>
      </c>
      <c r="C17" s="64">
        <v>6</v>
      </c>
      <c r="D17" s="64">
        <v>16</v>
      </c>
      <c r="E17" s="42">
        <v>-2.1680000000000001</v>
      </c>
      <c r="F17" s="64" t="str">
        <f>IF(AND(RTO__37[[#This Row],[Month]]&gt;5,RTO__37[[#This Row],[Month]]&lt;10,RTO__37[[#This Row],[Day of Week]]&lt;=5,RTO__37[[#This Row],[Hour]]&gt;=15,RTO__37[[#This Row],[Hour]]&lt;=18),"ON","OFF")</f>
        <v>OFF</v>
      </c>
      <c r="G17"/>
      <c r="H17"/>
      <c r="I17"/>
    </row>
    <row r="18" spans="1:9" x14ac:dyDescent="0.25">
      <c r="A18" s="34">
        <v>45528</v>
      </c>
      <c r="B18" s="64">
        <v>8</v>
      </c>
      <c r="C18" s="64">
        <v>6</v>
      </c>
      <c r="D18" s="64">
        <v>17</v>
      </c>
      <c r="E18" s="42">
        <v>2.0905999999999998</v>
      </c>
      <c r="F18" s="64" t="str">
        <f>IF(AND(RTO__37[[#This Row],[Month]]&gt;5,RTO__37[[#This Row],[Month]]&lt;10,RTO__37[[#This Row],[Day of Week]]&lt;=5,RTO__37[[#This Row],[Hour]]&gt;=15,RTO__37[[#This Row],[Hour]]&lt;=18),"ON","OFF")</f>
        <v>OFF</v>
      </c>
      <c r="G18"/>
      <c r="H18"/>
      <c r="I18"/>
    </row>
    <row r="19" spans="1:9" x14ac:dyDescent="0.25">
      <c r="A19" s="34">
        <v>45528</v>
      </c>
      <c r="B19" s="64">
        <v>8</v>
      </c>
      <c r="C19" s="64">
        <v>6</v>
      </c>
      <c r="D19" s="64">
        <v>18</v>
      </c>
      <c r="E19" s="42">
        <v>21.603300000000001</v>
      </c>
      <c r="F19" s="64" t="str">
        <f>IF(AND(RTO__37[[#This Row],[Month]]&gt;5,RTO__37[[#This Row],[Month]]&lt;10,RTO__37[[#This Row],[Day of Week]]&lt;=5,RTO__37[[#This Row],[Hour]]&gt;=15,RTO__37[[#This Row],[Hour]]&lt;=18),"ON","OFF")</f>
        <v>OFF</v>
      </c>
      <c r="G19"/>
      <c r="H19"/>
      <c r="I19"/>
    </row>
    <row r="20" spans="1:9" x14ac:dyDescent="0.25">
      <c r="A20" s="34">
        <v>45528</v>
      </c>
      <c r="B20" s="64">
        <v>8</v>
      </c>
      <c r="C20" s="64">
        <v>6</v>
      </c>
      <c r="D20" s="64">
        <v>19</v>
      </c>
      <c r="E20" s="42">
        <v>25.4849</v>
      </c>
      <c r="F20" s="64" t="str">
        <f>IF(AND(RTO__37[[#This Row],[Month]]&gt;5,RTO__37[[#This Row],[Month]]&lt;10,RTO__37[[#This Row],[Day of Week]]&lt;=5,RTO__37[[#This Row],[Hour]]&gt;=15,RTO__37[[#This Row],[Hour]]&lt;=18),"ON","OFF")</f>
        <v>OFF</v>
      </c>
      <c r="G20"/>
      <c r="H20"/>
      <c r="I20"/>
    </row>
    <row r="21" spans="1:9" x14ac:dyDescent="0.25">
      <c r="A21" s="34">
        <v>45528</v>
      </c>
      <c r="B21" s="64">
        <v>8</v>
      </c>
      <c r="C21" s="64">
        <v>6</v>
      </c>
      <c r="D21" s="64">
        <v>20</v>
      </c>
      <c r="E21" s="42">
        <v>20.395</v>
      </c>
      <c r="F21" s="64" t="str">
        <f>IF(AND(RTO__37[[#This Row],[Month]]&gt;5,RTO__37[[#This Row],[Month]]&lt;10,RTO__37[[#This Row],[Day of Week]]&lt;=5,RTO__37[[#This Row],[Hour]]&gt;=15,RTO__37[[#This Row],[Hour]]&lt;=18),"ON","OFF")</f>
        <v>OFF</v>
      </c>
      <c r="G21"/>
      <c r="H21"/>
      <c r="I21"/>
    </row>
    <row r="22" spans="1:9" x14ac:dyDescent="0.25">
      <c r="A22" s="34">
        <v>45528</v>
      </c>
      <c r="B22" s="64">
        <v>8</v>
      </c>
      <c r="C22" s="64">
        <v>6</v>
      </c>
      <c r="D22" s="64">
        <v>21</v>
      </c>
      <c r="E22" s="42">
        <v>24.193999999999999</v>
      </c>
      <c r="F22" s="64" t="str">
        <f>IF(AND(RTO__37[[#This Row],[Month]]&gt;5,RTO__37[[#This Row],[Month]]&lt;10,RTO__37[[#This Row],[Day of Week]]&lt;=5,RTO__37[[#This Row],[Hour]]&gt;=15,RTO__37[[#This Row],[Hour]]&lt;=18),"ON","OFF")</f>
        <v>OFF</v>
      </c>
      <c r="G22"/>
      <c r="H22"/>
      <c r="I22"/>
    </row>
    <row r="23" spans="1:9" x14ac:dyDescent="0.25">
      <c r="A23" s="34">
        <v>45528</v>
      </c>
      <c r="B23" s="64">
        <v>8</v>
      </c>
      <c r="C23" s="64">
        <v>6</v>
      </c>
      <c r="D23" s="64">
        <v>22</v>
      </c>
      <c r="E23" s="42">
        <v>18.976199999999999</v>
      </c>
      <c r="F23" s="64" t="str">
        <f>IF(AND(RTO__37[[#This Row],[Month]]&gt;5,RTO__37[[#This Row],[Month]]&lt;10,RTO__37[[#This Row],[Day of Week]]&lt;=5,RTO__37[[#This Row],[Hour]]&gt;=15,RTO__37[[#This Row],[Hour]]&lt;=18),"ON","OFF")</f>
        <v>OFF</v>
      </c>
      <c r="G23"/>
      <c r="H23"/>
      <c r="I23"/>
    </row>
    <row r="24" spans="1:9" x14ac:dyDescent="0.25">
      <c r="A24" s="34">
        <v>45528</v>
      </c>
      <c r="B24" s="64">
        <v>8</v>
      </c>
      <c r="C24" s="64">
        <v>6</v>
      </c>
      <c r="D24" s="64">
        <v>23</v>
      </c>
      <c r="E24" s="42">
        <v>28.95</v>
      </c>
      <c r="F24" s="64" t="str">
        <f>IF(AND(RTO__37[[#This Row],[Month]]&gt;5,RTO__37[[#This Row],[Month]]&lt;10,RTO__37[[#This Row],[Day of Week]]&lt;=5,RTO__37[[#This Row],[Hour]]&gt;=15,RTO__37[[#This Row],[Hour]]&lt;=18),"ON","OFF")</f>
        <v>OFF</v>
      </c>
      <c r="G24"/>
      <c r="H24"/>
      <c r="I24"/>
    </row>
    <row r="25" spans="1:9" x14ac:dyDescent="0.25">
      <c r="A25" s="34">
        <v>45528</v>
      </c>
      <c r="B25" s="64">
        <v>8</v>
      </c>
      <c r="C25" s="64">
        <v>6</v>
      </c>
      <c r="D25" s="64">
        <v>24</v>
      </c>
      <c r="E25" s="42">
        <v>17.453900000000001</v>
      </c>
      <c r="F25" s="64" t="str">
        <f>IF(AND(RTO__37[[#This Row],[Month]]&gt;5,RTO__37[[#This Row],[Month]]&lt;10,RTO__37[[#This Row],[Day of Week]]&lt;=5,RTO__37[[#This Row],[Hour]]&gt;=15,RTO__37[[#This Row],[Hour]]&lt;=18),"ON","OFF")</f>
        <v>OFF</v>
      </c>
      <c r="G25"/>
      <c r="H25"/>
      <c r="I25"/>
    </row>
    <row r="26" spans="1:9" x14ac:dyDescent="0.25">
      <c r="A26" s="34">
        <v>45529</v>
      </c>
      <c r="B26" s="64">
        <v>8</v>
      </c>
      <c r="C26" s="64">
        <v>7</v>
      </c>
      <c r="D26" s="64">
        <v>1</v>
      </c>
      <c r="E26" s="42">
        <v>8.0761000000000003</v>
      </c>
      <c r="F26" s="64" t="str">
        <f>IF(AND(RTO__37[[#This Row],[Month]]&gt;5,RTO__37[[#This Row],[Month]]&lt;10,RTO__37[[#This Row],[Day of Week]]&lt;=5,RTO__37[[#This Row],[Hour]]&gt;=15,RTO__37[[#This Row],[Hour]]&lt;=18),"ON","OFF")</f>
        <v>OFF</v>
      </c>
      <c r="G26"/>
      <c r="H26"/>
      <c r="I26"/>
    </row>
    <row r="27" spans="1:9" x14ac:dyDescent="0.25">
      <c r="A27" s="34">
        <v>45529</v>
      </c>
      <c r="B27" s="64">
        <v>8</v>
      </c>
      <c r="C27" s="64">
        <v>7</v>
      </c>
      <c r="D27" s="64">
        <v>2</v>
      </c>
      <c r="E27" s="42">
        <v>10.406499999999999</v>
      </c>
      <c r="F27" s="64" t="str">
        <f>IF(AND(RTO__37[[#This Row],[Month]]&gt;5,RTO__37[[#This Row],[Month]]&lt;10,RTO__37[[#This Row],[Day of Week]]&lt;=5,RTO__37[[#This Row],[Hour]]&gt;=15,RTO__37[[#This Row],[Hour]]&lt;=18),"ON","OFF")</f>
        <v>OFF</v>
      </c>
      <c r="G27"/>
      <c r="H27"/>
      <c r="I27"/>
    </row>
    <row r="28" spans="1:9" x14ac:dyDescent="0.25">
      <c r="A28" s="34">
        <v>45529</v>
      </c>
      <c r="B28" s="64">
        <v>8</v>
      </c>
      <c r="C28" s="64">
        <v>7</v>
      </c>
      <c r="D28" s="64">
        <v>3</v>
      </c>
      <c r="E28" s="42">
        <v>10.5406</v>
      </c>
      <c r="F28" s="64" t="str">
        <f>IF(AND(RTO__37[[#This Row],[Month]]&gt;5,RTO__37[[#This Row],[Month]]&lt;10,RTO__37[[#This Row],[Day of Week]]&lt;=5,RTO__37[[#This Row],[Hour]]&gt;=15,RTO__37[[#This Row],[Hour]]&lt;=18),"ON","OFF")</f>
        <v>OFF</v>
      </c>
      <c r="G28"/>
      <c r="H28"/>
      <c r="I28"/>
    </row>
    <row r="29" spans="1:9" x14ac:dyDescent="0.25">
      <c r="A29" s="34">
        <v>45529</v>
      </c>
      <c r="B29" s="64">
        <v>8</v>
      </c>
      <c r="C29" s="64">
        <v>7</v>
      </c>
      <c r="D29" s="64">
        <v>4</v>
      </c>
      <c r="E29" s="42">
        <v>10.645300000000001</v>
      </c>
      <c r="F29" s="64" t="str">
        <f>IF(AND(RTO__37[[#This Row],[Month]]&gt;5,RTO__37[[#This Row],[Month]]&lt;10,RTO__37[[#This Row],[Day of Week]]&lt;=5,RTO__37[[#This Row],[Hour]]&gt;=15,RTO__37[[#This Row],[Hour]]&lt;=18),"ON","OFF")</f>
        <v>OFF</v>
      </c>
      <c r="G29"/>
      <c r="H29"/>
      <c r="I29"/>
    </row>
    <row r="30" spans="1:9" x14ac:dyDescent="0.25">
      <c r="A30" s="34">
        <v>45529</v>
      </c>
      <c r="B30" s="64">
        <v>8</v>
      </c>
      <c r="C30" s="64">
        <v>7</v>
      </c>
      <c r="D30" s="64">
        <v>5</v>
      </c>
      <c r="E30" s="42">
        <v>10.4838</v>
      </c>
      <c r="F30" s="64" t="str">
        <f>IF(AND(RTO__37[[#This Row],[Month]]&gt;5,RTO__37[[#This Row],[Month]]&lt;10,RTO__37[[#This Row],[Day of Week]]&lt;=5,RTO__37[[#This Row],[Hour]]&gt;=15,RTO__37[[#This Row],[Hour]]&lt;=18),"ON","OFF")</f>
        <v>OFF</v>
      </c>
      <c r="G30"/>
      <c r="H30"/>
      <c r="I30"/>
    </row>
    <row r="31" spans="1:9" x14ac:dyDescent="0.25">
      <c r="A31" s="34">
        <v>45529</v>
      </c>
      <c r="B31" s="64">
        <v>8</v>
      </c>
      <c r="C31" s="64">
        <v>7</v>
      </c>
      <c r="D31" s="64">
        <v>6</v>
      </c>
      <c r="E31" s="42">
        <v>10.4884</v>
      </c>
      <c r="F31" s="64" t="str">
        <f>IF(AND(RTO__37[[#This Row],[Month]]&gt;5,RTO__37[[#This Row],[Month]]&lt;10,RTO__37[[#This Row],[Day of Week]]&lt;=5,RTO__37[[#This Row],[Hour]]&gt;=15,RTO__37[[#This Row],[Hour]]&lt;=18),"ON","OFF")</f>
        <v>OFF</v>
      </c>
      <c r="G31"/>
      <c r="H31"/>
      <c r="I31"/>
    </row>
    <row r="32" spans="1:9" x14ac:dyDescent="0.25">
      <c r="A32" s="34">
        <v>45529</v>
      </c>
      <c r="B32" s="64">
        <v>8</v>
      </c>
      <c r="C32" s="64">
        <v>7</v>
      </c>
      <c r="D32" s="64">
        <v>7</v>
      </c>
      <c r="E32" s="42">
        <v>8.6072000000000006</v>
      </c>
      <c r="F32" s="64" t="str">
        <f>IF(AND(RTO__37[[#This Row],[Month]]&gt;5,RTO__37[[#This Row],[Month]]&lt;10,RTO__37[[#This Row],[Day of Week]]&lt;=5,RTO__37[[#This Row],[Hour]]&gt;=15,RTO__37[[#This Row],[Hour]]&lt;=18),"ON","OFF")</f>
        <v>OFF</v>
      </c>
      <c r="G32"/>
      <c r="H32"/>
      <c r="I32"/>
    </row>
    <row r="33" spans="1:9" x14ac:dyDescent="0.25">
      <c r="A33" s="34">
        <v>45529</v>
      </c>
      <c r="B33" s="64">
        <v>8</v>
      </c>
      <c r="C33" s="64">
        <v>7</v>
      </c>
      <c r="D33" s="64">
        <v>8</v>
      </c>
      <c r="E33" s="42">
        <v>7.4242999999999997</v>
      </c>
      <c r="F33" s="64" t="str">
        <f>IF(AND(RTO__37[[#This Row],[Month]]&gt;5,RTO__37[[#This Row],[Month]]&lt;10,RTO__37[[#This Row],[Day of Week]]&lt;=5,RTO__37[[#This Row],[Hour]]&gt;=15,RTO__37[[#This Row],[Hour]]&lt;=18),"ON","OFF")</f>
        <v>OFF</v>
      </c>
      <c r="G33"/>
      <c r="H33"/>
      <c r="I33"/>
    </row>
    <row r="34" spans="1:9" x14ac:dyDescent="0.25">
      <c r="A34" s="34">
        <v>45529</v>
      </c>
      <c r="B34" s="64">
        <v>8</v>
      </c>
      <c r="C34" s="64">
        <v>7</v>
      </c>
      <c r="D34" s="64">
        <v>9</v>
      </c>
      <c r="E34" s="42">
        <v>0.1532</v>
      </c>
      <c r="F34" s="64" t="str">
        <f>IF(AND(RTO__37[[#This Row],[Month]]&gt;5,RTO__37[[#This Row],[Month]]&lt;10,RTO__37[[#This Row],[Day of Week]]&lt;=5,RTO__37[[#This Row],[Hour]]&gt;=15,RTO__37[[#This Row],[Hour]]&lt;=18),"ON","OFF")</f>
        <v>OFF</v>
      </c>
      <c r="G34"/>
      <c r="H34"/>
      <c r="I34"/>
    </row>
    <row r="35" spans="1:9" x14ac:dyDescent="0.25">
      <c r="A35" s="34">
        <v>45529</v>
      </c>
      <c r="B35" s="64">
        <v>8</v>
      </c>
      <c r="C35" s="64">
        <v>7</v>
      </c>
      <c r="D35" s="64">
        <v>10</v>
      </c>
      <c r="E35" s="42">
        <v>1.2639</v>
      </c>
      <c r="F35" s="64" t="str">
        <f>IF(AND(RTO__37[[#This Row],[Month]]&gt;5,RTO__37[[#This Row],[Month]]&lt;10,RTO__37[[#This Row],[Day of Week]]&lt;=5,RTO__37[[#This Row],[Hour]]&gt;=15,RTO__37[[#This Row],[Hour]]&lt;=18),"ON","OFF")</f>
        <v>OFF</v>
      </c>
      <c r="G35"/>
      <c r="H35"/>
      <c r="I35"/>
    </row>
    <row r="36" spans="1:9" x14ac:dyDescent="0.25">
      <c r="A36" s="34">
        <v>45529</v>
      </c>
      <c r="B36" s="64">
        <v>8</v>
      </c>
      <c r="C36" s="64">
        <v>7</v>
      </c>
      <c r="D36" s="64">
        <v>11</v>
      </c>
      <c r="E36" s="42">
        <v>-0.93910000000000005</v>
      </c>
      <c r="F36" s="64" t="str">
        <f>IF(AND(RTO__37[[#This Row],[Month]]&gt;5,RTO__37[[#This Row],[Month]]&lt;10,RTO__37[[#This Row],[Day of Week]]&lt;=5,RTO__37[[#This Row],[Hour]]&gt;=15,RTO__37[[#This Row],[Hour]]&lt;=18),"ON","OFF")</f>
        <v>OFF</v>
      </c>
      <c r="G36"/>
      <c r="H36"/>
      <c r="I36"/>
    </row>
    <row r="37" spans="1:9" x14ac:dyDescent="0.25">
      <c r="A37" s="34">
        <v>45529</v>
      </c>
      <c r="B37" s="64">
        <v>8</v>
      </c>
      <c r="C37" s="64">
        <v>7</v>
      </c>
      <c r="D37" s="64">
        <v>12</v>
      </c>
      <c r="E37" s="42">
        <v>-0.97060000000000002</v>
      </c>
      <c r="F37" s="64" t="str">
        <f>IF(AND(RTO__37[[#This Row],[Month]]&gt;5,RTO__37[[#This Row],[Month]]&lt;10,RTO__37[[#This Row],[Day of Week]]&lt;=5,RTO__37[[#This Row],[Hour]]&gt;=15,RTO__37[[#This Row],[Hour]]&lt;=18),"ON","OFF")</f>
        <v>OFF</v>
      </c>
      <c r="G37"/>
      <c r="H37"/>
      <c r="I37"/>
    </row>
    <row r="38" spans="1:9" x14ac:dyDescent="0.25">
      <c r="A38" s="34">
        <v>45529</v>
      </c>
      <c r="B38" s="64">
        <v>8</v>
      </c>
      <c r="C38" s="64">
        <v>7</v>
      </c>
      <c r="D38" s="64">
        <v>13</v>
      </c>
      <c r="E38" s="42">
        <v>-1.6523000000000001</v>
      </c>
      <c r="F38" s="64" t="str">
        <f>IF(AND(RTO__37[[#This Row],[Month]]&gt;5,RTO__37[[#This Row],[Month]]&lt;10,RTO__37[[#This Row],[Day of Week]]&lt;=5,RTO__37[[#This Row],[Hour]]&gt;=15,RTO__37[[#This Row],[Hour]]&lt;=18),"ON","OFF")</f>
        <v>OFF</v>
      </c>
      <c r="G38"/>
      <c r="H38"/>
      <c r="I38"/>
    </row>
    <row r="39" spans="1:9" x14ac:dyDescent="0.25">
      <c r="A39" s="34">
        <v>45529</v>
      </c>
      <c r="B39" s="64">
        <v>8</v>
      </c>
      <c r="C39" s="64">
        <v>7</v>
      </c>
      <c r="D39" s="64">
        <v>14</v>
      </c>
      <c r="E39" s="42">
        <v>-1.1928000000000001</v>
      </c>
      <c r="F39" s="64" t="str">
        <f>IF(AND(RTO__37[[#This Row],[Month]]&gt;5,RTO__37[[#This Row],[Month]]&lt;10,RTO__37[[#This Row],[Day of Week]]&lt;=5,RTO__37[[#This Row],[Hour]]&gt;=15,RTO__37[[#This Row],[Hour]]&lt;=18),"ON","OFF")</f>
        <v>OFF</v>
      </c>
      <c r="G39"/>
      <c r="H39"/>
      <c r="I39"/>
    </row>
    <row r="40" spans="1:9" x14ac:dyDescent="0.25">
      <c r="A40" s="34">
        <v>45529</v>
      </c>
      <c r="B40" s="64">
        <v>8</v>
      </c>
      <c r="C40" s="64">
        <v>7</v>
      </c>
      <c r="D40" s="64">
        <v>15</v>
      </c>
      <c r="E40" s="42">
        <v>-3.56E-2</v>
      </c>
      <c r="F40" s="64" t="str">
        <f>IF(AND(RTO__37[[#This Row],[Month]]&gt;5,RTO__37[[#This Row],[Month]]&lt;10,RTO__37[[#This Row],[Day of Week]]&lt;=5,RTO__37[[#This Row],[Hour]]&gt;=15,RTO__37[[#This Row],[Hour]]&lt;=18),"ON","OFF")</f>
        <v>OFF</v>
      </c>
      <c r="G40"/>
      <c r="H40"/>
      <c r="I40"/>
    </row>
    <row r="41" spans="1:9" x14ac:dyDescent="0.25">
      <c r="A41" s="34">
        <v>45529</v>
      </c>
      <c r="B41" s="64">
        <v>8</v>
      </c>
      <c r="C41" s="64">
        <v>7</v>
      </c>
      <c r="D41" s="64">
        <v>16</v>
      </c>
      <c r="E41" s="42">
        <v>12.2376</v>
      </c>
      <c r="F41" s="64" t="str">
        <f>IF(AND(RTO__37[[#This Row],[Month]]&gt;5,RTO__37[[#This Row],[Month]]&lt;10,RTO__37[[#This Row],[Day of Week]]&lt;=5,RTO__37[[#This Row],[Hour]]&gt;=15,RTO__37[[#This Row],[Hour]]&lt;=18),"ON","OFF")</f>
        <v>OFF</v>
      </c>
      <c r="G41"/>
      <c r="H41"/>
      <c r="I41"/>
    </row>
    <row r="42" spans="1:9" x14ac:dyDescent="0.25">
      <c r="A42" s="34">
        <v>45529</v>
      </c>
      <c r="B42" s="64">
        <v>8</v>
      </c>
      <c r="C42" s="64">
        <v>7</v>
      </c>
      <c r="D42" s="64">
        <v>17</v>
      </c>
      <c r="E42" s="42">
        <v>18.892800000000001</v>
      </c>
      <c r="F42" s="64" t="str">
        <f>IF(AND(RTO__37[[#This Row],[Month]]&gt;5,RTO__37[[#This Row],[Month]]&lt;10,RTO__37[[#This Row],[Day of Week]]&lt;=5,RTO__37[[#This Row],[Hour]]&gt;=15,RTO__37[[#This Row],[Hour]]&lt;=18),"ON","OFF")</f>
        <v>OFF</v>
      </c>
      <c r="G42"/>
      <c r="H42"/>
      <c r="I42"/>
    </row>
    <row r="43" spans="1:9" x14ac:dyDescent="0.25">
      <c r="A43" s="34">
        <v>45529</v>
      </c>
      <c r="B43" s="64">
        <v>8</v>
      </c>
      <c r="C43" s="64">
        <v>7</v>
      </c>
      <c r="D43" s="64">
        <v>18</v>
      </c>
      <c r="E43" s="42">
        <v>31.749600000000001</v>
      </c>
      <c r="F43" s="64" t="str">
        <f>IF(AND(RTO__37[[#This Row],[Month]]&gt;5,RTO__37[[#This Row],[Month]]&lt;10,RTO__37[[#This Row],[Day of Week]]&lt;=5,RTO__37[[#This Row],[Hour]]&gt;=15,RTO__37[[#This Row],[Hour]]&lt;=18),"ON","OFF")</f>
        <v>OFF</v>
      </c>
      <c r="G43"/>
      <c r="H43"/>
      <c r="I43"/>
    </row>
    <row r="44" spans="1:9" x14ac:dyDescent="0.25">
      <c r="A44" s="34">
        <v>45529</v>
      </c>
      <c r="B44" s="64">
        <v>8</v>
      </c>
      <c r="C44" s="64">
        <v>7</v>
      </c>
      <c r="D44" s="64">
        <v>19</v>
      </c>
      <c r="E44" s="42">
        <v>37.767800000000001</v>
      </c>
      <c r="F44" s="64" t="str">
        <f>IF(AND(RTO__37[[#This Row],[Month]]&gt;5,RTO__37[[#This Row],[Month]]&lt;10,RTO__37[[#This Row],[Day of Week]]&lt;=5,RTO__37[[#This Row],[Hour]]&gt;=15,RTO__37[[#This Row],[Hour]]&lt;=18),"ON","OFF")</f>
        <v>OFF</v>
      </c>
      <c r="G44"/>
      <c r="H44"/>
      <c r="I44"/>
    </row>
    <row r="45" spans="1:9" x14ac:dyDescent="0.25">
      <c r="A45" s="34">
        <v>45529</v>
      </c>
      <c r="B45" s="64">
        <v>8</v>
      </c>
      <c r="C45" s="64">
        <v>7</v>
      </c>
      <c r="D45" s="64">
        <v>20</v>
      </c>
      <c r="E45" s="42">
        <v>33.411999999999999</v>
      </c>
      <c r="F45" s="64" t="str">
        <f>IF(AND(RTO__37[[#This Row],[Month]]&gt;5,RTO__37[[#This Row],[Month]]&lt;10,RTO__37[[#This Row],[Day of Week]]&lt;=5,RTO__37[[#This Row],[Hour]]&gt;=15,RTO__37[[#This Row],[Hour]]&lt;=18),"ON","OFF")</f>
        <v>OFF</v>
      </c>
      <c r="G45"/>
      <c r="H45"/>
      <c r="I45"/>
    </row>
    <row r="46" spans="1:9" x14ac:dyDescent="0.25">
      <c r="A46" s="34">
        <v>45529</v>
      </c>
      <c r="B46" s="64">
        <v>8</v>
      </c>
      <c r="C46" s="64">
        <v>7</v>
      </c>
      <c r="D46" s="64">
        <v>21</v>
      </c>
      <c r="E46" s="42">
        <v>26.323899999999998</v>
      </c>
      <c r="F46" s="64" t="str">
        <f>IF(AND(RTO__37[[#This Row],[Month]]&gt;5,RTO__37[[#This Row],[Month]]&lt;10,RTO__37[[#This Row],[Day of Week]]&lt;=5,RTO__37[[#This Row],[Hour]]&gt;=15,RTO__37[[#This Row],[Hour]]&lt;=18),"ON","OFF")</f>
        <v>OFF</v>
      </c>
      <c r="G46"/>
      <c r="H46"/>
      <c r="I46"/>
    </row>
    <row r="47" spans="1:9" x14ac:dyDescent="0.25">
      <c r="A47" s="34">
        <v>45529</v>
      </c>
      <c r="B47" s="64">
        <v>8</v>
      </c>
      <c r="C47" s="64">
        <v>7</v>
      </c>
      <c r="D47" s="64">
        <v>22</v>
      </c>
      <c r="E47" s="42">
        <v>14.3164</v>
      </c>
      <c r="F47" s="64" t="str">
        <f>IF(AND(RTO__37[[#This Row],[Month]]&gt;5,RTO__37[[#This Row],[Month]]&lt;10,RTO__37[[#This Row],[Day of Week]]&lt;=5,RTO__37[[#This Row],[Hour]]&gt;=15,RTO__37[[#This Row],[Hour]]&lt;=18),"ON","OFF")</f>
        <v>OFF</v>
      </c>
      <c r="G47"/>
      <c r="H47"/>
      <c r="I47"/>
    </row>
    <row r="48" spans="1:9" x14ac:dyDescent="0.25">
      <c r="A48" s="34">
        <v>45529</v>
      </c>
      <c r="B48" s="64">
        <v>8</v>
      </c>
      <c r="C48" s="64">
        <v>7</v>
      </c>
      <c r="D48" s="64">
        <v>23</v>
      </c>
      <c r="E48" s="42">
        <v>21.507899999999999</v>
      </c>
      <c r="F48" s="64" t="str">
        <f>IF(AND(RTO__37[[#This Row],[Month]]&gt;5,RTO__37[[#This Row],[Month]]&lt;10,RTO__37[[#This Row],[Day of Week]]&lt;=5,RTO__37[[#This Row],[Hour]]&gt;=15,RTO__37[[#This Row],[Hour]]&lt;=18),"ON","OFF")</f>
        <v>OFF</v>
      </c>
      <c r="G48"/>
      <c r="H48"/>
      <c r="I48"/>
    </row>
    <row r="49" spans="1:9" x14ac:dyDescent="0.25">
      <c r="A49" s="34">
        <v>45529</v>
      </c>
      <c r="B49" s="64">
        <v>8</v>
      </c>
      <c r="C49" s="64">
        <v>7</v>
      </c>
      <c r="D49" s="64">
        <v>24</v>
      </c>
      <c r="E49" s="42">
        <v>12.999599999999999</v>
      </c>
      <c r="F49" s="64" t="str">
        <f>IF(AND(RTO__37[[#This Row],[Month]]&gt;5,RTO__37[[#This Row],[Month]]&lt;10,RTO__37[[#This Row],[Day of Week]]&lt;=5,RTO__37[[#This Row],[Hour]]&gt;=15,RTO__37[[#This Row],[Hour]]&lt;=18),"ON","OFF")</f>
        <v>OFF</v>
      </c>
      <c r="G49"/>
      <c r="H49"/>
      <c r="I49"/>
    </row>
    <row r="50" spans="1:9" x14ac:dyDescent="0.25">
      <c r="A50" s="34">
        <v>45530</v>
      </c>
      <c r="B50" s="64">
        <v>8</v>
      </c>
      <c r="C50" s="64">
        <v>1</v>
      </c>
      <c r="D50" s="64">
        <v>1</v>
      </c>
      <c r="E50" s="42">
        <v>15.962</v>
      </c>
      <c r="F50" s="64" t="str">
        <f>IF(AND(RTO__37[[#This Row],[Month]]&gt;5,RTO__37[[#This Row],[Month]]&lt;10,RTO__37[[#This Row],[Day of Week]]&lt;=5,RTO__37[[#This Row],[Hour]]&gt;=15,RTO__37[[#This Row],[Hour]]&lt;=18),"ON","OFF")</f>
        <v>OFF</v>
      </c>
      <c r="G50"/>
      <c r="H50"/>
      <c r="I50"/>
    </row>
    <row r="51" spans="1:9" x14ac:dyDescent="0.25">
      <c r="A51" s="34">
        <v>45530</v>
      </c>
      <c r="B51" s="64">
        <v>8</v>
      </c>
      <c r="C51" s="64">
        <v>1</v>
      </c>
      <c r="D51" s="64">
        <v>2</v>
      </c>
      <c r="E51" s="42">
        <v>15.7746</v>
      </c>
      <c r="F51" s="64" t="str">
        <f>IF(AND(RTO__37[[#This Row],[Month]]&gt;5,RTO__37[[#This Row],[Month]]&lt;10,RTO__37[[#This Row],[Day of Week]]&lt;=5,RTO__37[[#This Row],[Hour]]&gt;=15,RTO__37[[#This Row],[Hour]]&lt;=18),"ON","OFF")</f>
        <v>OFF</v>
      </c>
      <c r="G51"/>
      <c r="H51"/>
      <c r="I51"/>
    </row>
    <row r="52" spans="1:9" x14ac:dyDescent="0.25">
      <c r="A52" s="34">
        <v>45530</v>
      </c>
      <c r="B52" s="64">
        <v>8</v>
      </c>
      <c r="C52" s="64">
        <v>1</v>
      </c>
      <c r="D52" s="64">
        <v>3</v>
      </c>
      <c r="E52" s="42">
        <v>15.635899999999999</v>
      </c>
      <c r="F52" s="64" t="str">
        <f>IF(AND(RTO__37[[#This Row],[Month]]&gt;5,RTO__37[[#This Row],[Month]]&lt;10,RTO__37[[#This Row],[Day of Week]]&lt;=5,RTO__37[[#This Row],[Hour]]&gt;=15,RTO__37[[#This Row],[Hour]]&lt;=18),"ON","OFF")</f>
        <v>OFF</v>
      </c>
      <c r="G52"/>
      <c r="H52"/>
      <c r="I52"/>
    </row>
    <row r="53" spans="1:9" x14ac:dyDescent="0.25">
      <c r="A53" s="34">
        <v>45530</v>
      </c>
      <c r="B53" s="64">
        <v>8</v>
      </c>
      <c r="C53" s="64">
        <v>1</v>
      </c>
      <c r="D53" s="64">
        <v>4</v>
      </c>
      <c r="E53" s="42">
        <v>11.668200000000001</v>
      </c>
      <c r="F53" s="64" t="str">
        <f>IF(AND(RTO__37[[#This Row],[Month]]&gt;5,RTO__37[[#This Row],[Month]]&lt;10,RTO__37[[#This Row],[Day of Week]]&lt;=5,RTO__37[[#This Row],[Hour]]&gt;=15,RTO__37[[#This Row],[Hour]]&lt;=18),"ON","OFF")</f>
        <v>OFF</v>
      </c>
      <c r="G53"/>
      <c r="H53"/>
      <c r="I53"/>
    </row>
    <row r="54" spans="1:9" x14ac:dyDescent="0.25">
      <c r="A54" s="34">
        <v>45530</v>
      </c>
      <c r="B54" s="64">
        <v>8</v>
      </c>
      <c r="C54" s="64">
        <v>1</v>
      </c>
      <c r="D54" s="64">
        <v>5</v>
      </c>
      <c r="E54" s="42">
        <v>12.2814</v>
      </c>
      <c r="F54" s="64" t="str">
        <f>IF(AND(RTO__37[[#This Row],[Month]]&gt;5,RTO__37[[#This Row],[Month]]&lt;10,RTO__37[[#This Row],[Day of Week]]&lt;=5,RTO__37[[#This Row],[Hour]]&gt;=15,RTO__37[[#This Row],[Hour]]&lt;=18),"ON","OFF")</f>
        <v>OFF</v>
      </c>
      <c r="G54"/>
      <c r="H54"/>
      <c r="I54"/>
    </row>
    <row r="55" spans="1:9" x14ac:dyDescent="0.25">
      <c r="A55" s="34">
        <v>45530</v>
      </c>
      <c r="B55" s="64">
        <v>8</v>
      </c>
      <c r="C55" s="64">
        <v>1</v>
      </c>
      <c r="D55" s="64">
        <v>6</v>
      </c>
      <c r="E55" s="42">
        <v>17.6952</v>
      </c>
      <c r="F55" s="64" t="str">
        <f>IF(AND(RTO__37[[#This Row],[Month]]&gt;5,RTO__37[[#This Row],[Month]]&lt;10,RTO__37[[#This Row],[Day of Week]]&lt;=5,RTO__37[[#This Row],[Hour]]&gt;=15,RTO__37[[#This Row],[Hour]]&lt;=18),"ON","OFF")</f>
        <v>OFF</v>
      </c>
      <c r="G55"/>
      <c r="H55"/>
      <c r="I55"/>
    </row>
    <row r="56" spans="1:9" x14ac:dyDescent="0.25">
      <c r="A56" s="34">
        <v>45530</v>
      </c>
      <c r="B56" s="64">
        <v>8</v>
      </c>
      <c r="C56" s="64">
        <v>1</v>
      </c>
      <c r="D56" s="64">
        <v>7</v>
      </c>
      <c r="E56" s="42">
        <v>5.0582000000000003</v>
      </c>
      <c r="F56" s="64" t="str">
        <f>IF(AND(RTO__37[[#This Row],[Month]]&gt;5,RTO__37[[#This Row],[Month]]&lt;10,RTO__37[[#This Row],[Day of Week]]&lt;=5,RTO__37[[#This Row],[Hour]]&gt;=15,RTO__37[[#This Row],[Hour]]&lt;=18),"ON","OFF")</f>
        <v>OFF</v>
      </c>
      <c r="G56"/>
      <c r="H56"/>
      <c r="I56"/>
    </row>
    <row r="57" spans="1:9" x14ac:dyDescent="0.25">
      <c r="A57" s="34">
        <v>45530</v>
      </c>
      <c r="B57" s="64">
        <v>8</v>
      </c>
      <c r="C57" s="64">
        <v>1</v>
      </c>
      <c r="D57" s="64">
        <v>8</v>
      </c>
      <c r="E57" s="42">
        <v>4.7544000000000004</v>
      </c>
      <c r="F57" s="64" t="str">
        <f>IF(AND(RTO__37[[#This Row],[Month]]&gt;5,RTO__37[[#This Row],[Month]]&lt;10,RTO__37[[#This Row],[Day of Week]]&lt;=5,RTO__37[[#This Row],[Hour]]&gt;=15,RTO__37[[#This Row],[Hour]]&lt;=18),"ON","OFF")</f>
        <v>OFF</v>
      </c>
      <c r="G57"/>
      <c r="H57"/>
      <c r="I57"/>
    </row>
    <row r="58" spans="1:9" x14ac:dyDescent="0.25">
      <c r="A58" s="34">
        <v>45530</v>
      </c>
      <c r="B58" s="64">
        <v>8</v>
      </c>
      <c r="C58" s="64">
        <v>1</v>
      </c>
      <c r="D58" s="64">
        <v>9</v>
      </c>
      <c r="E58" s="42">
        <v>14.6388</v>
      </c>
      <c r="F58" s="64" t="str">
        <f>IF(AND(RTO__37[[#This Row],[Month]]&gt;5,RTO__37[[#This Row],[Month]]&lt;10,RTO__37[[#This Row],[Day of Week]]&lt;=5,RTO__37[[#This Row],[Hour]]&gt;=15,RTO__37[[#This Row],[Hour]]&lt;=18),"ON","OFF")</f>
        <v>OFF</v>
      </c>
      <c r="G58"/>
      <c r="H58"/>
      <c r="I58"/>
    </row>
    <row r="59" spans="1:9" x14ac:dyDescent="0.25">
      <c r="A59" s="34">
        <v>45530</v>
      </c>
      <c r="B59" s="64">
        <v>8</v>
      </c>
      <c r="C59" s="64">
        <v>1</v>
      </c>
      <c r="D59" s="64">
        <v>10</v>
      </c>
      <c r="E59" s="42">
        <v>12.862299999999999</v>
      </c>
      <c r="F59" s="64" t="str">
        <f>IF(AND(RTO__37[[#This Row],[Month]]&gt;5,RTO__37[[#This Row],[Month]]&lt;10,RTO__37[[#This Row],[Day of Week]]&lt;=5,RTO__37[[#This Row],[Hour]]&gt;=15,RTO__37[[#This Row],[Hour]]&lt;=18),"ON","OFF")</f>
        <v>OFF</v>
      </c>
      <c r="G59"/>
      <c r="H59"/>
      <c r="I59"/>
    </row>
    <row r="60" spans="1:9" x14ac:dyDescent="0.25">
      <c r="A60" s="34">
        <v>45530</v>
      </c>
      <c r="B60" s="64">
        <v>8</v>
      </c>
      <c r="C60" s="64">
        <v>1</v>
      </c>
      <c r="D60" s="64">
        <v>11</v>
      </c>
      <c r="E60" s="42">
        <v>19.029599999999999</v>
      </c>
      <c r="F60" s="64" t="str">
        <f>IF(AND(RTO__37[[#This Row],[Month]]&gt;5,RTO__37[[#This Row],[Month]]&lt;10,RTO__37[[#This Row],[Day of Week]]&lt;=5,RTO__37[[#This Row],[Hour]]&gt;=15,RTO__37[[#This Row],[Hour]]&lt;=18),"ON","OFF")</f>
        <v>OFF</v>
      </c>
      <c r="G60"/>
      <c r="H60"/>
      <c r="I60"/>
    </row>
    <row r="61" spans="1:9" x14ac:dyDescent="0.25">
      <c r="A61" s="34">
        <v>45530</v>
      </c>
      <c r="B61" s="64">
        <v>8</v>
      </c>
      <c r="C61" s="64">
        <v>1</v>
      </c>
      <c r="D61" s="64">
        <v>12</v>
      </c>
      <c r="E61" s="42">
        <v>12.3964</v>
      </c>
      <c r="F61" s="64" t="str">
        <f>IF(AND(RTO__37[[#This Row],[Month]]&gt;5,RTO__37[[#This Row],[Month]]&lt;10,RTO__37[[#This Row],[Day of Week]]&lt;=5,RTO__37[[#This Row],[Hour]]&gt;=15,RTO__37[[#This Row],[Hour]]&lt;=18),"ON","OFF")</f>
        <v>OFF</v>
      </c>
      <c r="G61"/>
      <c r="H61"/>
      <c r="I61"/>
    </row>
    <row r="62" spans="1:9" x14ac:dyDescent="0.25">
      <c r="A62" s="34">
        <v>45530</v>
      </c>
      <c r="B62" s="64">
        <v>8</v>
      </c>
      <c r="C62" s="64">
        <v>1</v>
      </c>
      <c r="D62" s="64">
        <v>13</v>
      </c>
      <c r="E62" s="42">
        <v>15.5025</v>
      </c>
      <c r="F62" s="64" t="str">
        <f>IF(AND(RTO__37[[#This Row],[Month]]&gt;5,RTO__37[[#This Row],[Month]]&lt;10,RTO__37[[#This Row],[Day of Week]]&lt;=5,RTO__37[[#This Row],[Hour]]&gt;=15,RTO__37[[#This Row],[Hour]]&lt;=18),"ON","OFF")</f>
        <v>OFF</v>
      </c>
      <c r="G62"/>
      <c r="H62"/>
      <c r="I62"/>
    </row>
    <row r="63" spans="1:9" x14ac:dyDescent="0.25">
      <c r="A63" s="34">
        <v>45530</v>
      </c>
      <c r="B63" s="64">
        <v>8</v>
      </c>
      <c r="C63" s="64">
        <v>1</v>
      </c>
      <c r="D63" s="64">
        <v>14</v>
      </c>
      <c r="E63" s="42">
        <v>15.4527</v>
      </c>
      <c r="F63" s="64" t="str">
        <f>IF(AND(RTO__37[[#This Row],[Month]]&gt;5,RTO__37[[#This Row],[Month]]&lt;10,RTO__37[[#This Row],[Day of Week]]&lt;=5,RTO__37[[#This Row],[Hour]]&gt;=15,RTO__37[[#This Row],[Hour]]&lt;=18),"ON","OFF")</f>
        <v>OFF</v>
      </c>
      <c r="G63"/>
      <c r="H63"/>
      <c r="I63"/>
    </row>
    <row r="64" spans="1:9" x14ac:dyDescent="0.25">
      <c r="A64" s="34">
        <v>45530</v>
      </c>
      <c r="B64" s="64">
        <v>8</v>
      </c>
      <c r="C64" s="64">
        <v>1</v>
      </c>
      <c r="D64" s="64">
        <v>15</v>
      </c>
      <c r="E64" s="42">
        <v>14.650700000000001</v>
      </c>
      <c r="F64" s="64" t="str">
        <f>IF(AND(RTO__37[[#This Row],[Month]]&gt;5,RTO__37[[#This Row],[Month]]&lt;10,RTO__37[[#This Row],[Day of Week]]&lt;=5,RTO__37[[#This Row],[Hour]]&gt;=15,RTO__37[[#This Row],[Hour]]&lt;=18),"ON","OFF")</f>
        <v>ON</v>
      </c>
      <c r="G64"/>
      <c r="H64"/>
      <c r="I64"/>
    </row>
    <row r="65" spans="1:9" x14ac:dyDescent="0.25">
      <c r="A65" s="34">
        <v>45530</v>
      </c>
      <c r="B65" s="64">
        <v>8</v>
      </c>
      <c r="C65" s="64">
        <v>1</v>
      </c>
      <c r="D65" s="64">
        <v>16</v>
      </c>
      <c r="E65" s="42">
        <v>24.452400000000001</v>
      </c>
      <c r="F65" s="64" t="str">
        <f>IF(AND(RTO__37[[#This Row],[Month]]&gt;5,RTO__37[[#This Row],[Month]]&lt;10,RTO__37[[#This Row],[Day of Week]]&lt;=5,RTO__37[[#This Row],[Hour]]&gt;=15,RTO__37[[#This Row],[Hour]]&lt;=18),"ON","OFF")</f>
        <v>ON</v>
      </c>
      <c r="G65"/>
      <c r="H65"/>
      <c r="I65"/>
    </row>
    <row r="66" spans="1:9" x14ac:dyDescent="0.25">
      <c r="A66" s="34">
        <v>45530</v>
      </c>
      <c r="B66" s="64">
        <v>8</v>
      </c>
      <c r="C66" s="64">
        <v>1</v>
      </c>
      <c r="D66" s="64">
        <v>17</v>
      </c>
      <c r="E66" s="42">
        <v>25.898900000000001</v>
      </c>
      <c r="F66" s="64" t="str">
        <f>IF(AND(RTO__37[[#This Row],[Month]]&gt;5,RTO__37[[#This Row],[Month]]&lt;10,RTO__37[[#This Row],[Day of Week]]&lt;=5,RTO__37[[#This Row],[Hour]]&gt;=15,RTO__37[[#This Row],[Hour]]&lt;=18),"ON","OFF")</f>
        <v>ON</v>
      </c>
      <c r="G66"/>
      <c r="H66"/>
      <c r="I66"/>
    </row>
    <row r="67" spans="1:9" x14ac:dyDescent="0.25">
      <c r="A67" s="34">
        <v>45530</v>
      </c>
      <c r="B67" s="64">
        <v>8</v>
      </c>
      <c r="C67" s="64">
        <v>1</v>
      </c>
      <c r="D67" s="64">
        <v>18</v>
      </c>
      <c r="E67" s="42">
        <v>33.7044</v>
      </c>
      <c r="F67" s="64" t="str">
        <f>IF(AND(RTO__37[[#This Row],[Month]]&gt;5,RTO__37[[#This Row],[Month]]&lt;10,RTO__37[[#This Row],[Day of Week]]&lt;=5,RTO__37[[#This Row],[Hour]]&gt;=15,RTO__37[[#This Row],[Hour]]&lt;=18),"ON","OFF")</f>
        <v>ON</v>
      </c>
      <c r="G67"/>
      <c r="H67"/>
      <c r="I67"/>
    </row>
    <row r="68" spans="1:9" x14ac:dyDescent="0.25">
      <c r="A68" s="34">
        <v>45530</v>
      </c>
      <c r="B68" s="64">
        <v>8</v>
      </c>
      <c r="C68" s="64">
        <v>1</v>
      </c>
      <c r="D68" s="64">
        <v>19</v>
      </c>
      <c r="E68" s="42">
        <v>46.281500000000001</v>
      </c>
      <c r="F68" s="64" t="str">
        <f>IF(AND(RTO__37[[#This Row],[Month]]&gt;5,RTO__37[[#This Row],[Month]]&lt;10,RTO__37[[#This Row],[Day of Week]]&lt;=5,RTO__37[[#This Row],[Hour]]&gt;=15,RTO__37[[#This Row],[Hour]]&lt;=18),"ON","OFF")</f>
        <v>OFF</v>
      </c>
      <c r="G68"/>
      <c r="H68"/>
      <c r="I68"/>
    </row>
    <row r="69" spans="1:9" x14ac:dyDescent="0.25">
      <c r="A69" s="34">
        <v>45530</v>
      </c>
      <c r="B69" s="64">
        <v>8</v>
      </c>
      <c r="C69" s="64">
        <v>1</v>
      </c>
      <c r="D69" s="64">
        <v>20</v>
      </c>
      <c r="E69" s="42">
        <v>32.661799999999999</v>
      </c>
      <c r="F69" s="64" t="str">
        <f>IF(AND(RTO__37[[#This Row],[Month]]&gt;5,RTO__37[[#This Row],[Month]]&lt;10,RTO__37[[#This Row],[Day of Week]]&lt;=5,RTO__37[[#This Row],[Hour]]&gt;=15,RTO__37[[#This Row],[Hour]]&lt;=18),"ON","OFF")</f>
        <v>OFF</v>
      </c>
      <c r="G69"/>
      <c r="H69"/>
      <c r="I69"/>
    </row>
    <row r="70" spans="1:9" x14ac:dyDescent="0.25">
      <c r="A70" s="34">
        <v>45530</v>
      </c>
      <c r="B70" s="64">
        <v>8</v>
      </c>
      <c r="C70" s="64">
        <v>1</v>
      </c>
      <c r="D70" s="64">
        <v>21</v>
      </c>
      <c r="E70" s="42">
        <v>23.9114</v>
      </c>
      <c r="F70" s="64" t="str">
        <f>IF(AND(RTO__37[[#This Row],[Month]]&gt;5,RTO__37[[#This Row],[Month]]&lt;10,RTO__37[[#This Row],[Day of Week]]&lt;=5,RTO__37[[#This Row],[Hour]]&gt;=15,RTO__37[[#This Row],[Hour]]&lt;=18),"ON","OFF")</f>
        <v>OFF</v>
      </c>
      <c r="G70"/>
      <c r="H70"/>
      <c r="I70"/>
    </row>
    <row r="71" spans="1:9" x14ac:dyDescent="0.25">
      <c r="A71" s="34">
        <v>45530</v>
      </c>
      <c r="B71" s="64">
        <v>8</v>
      </c>
      <c r="C71" s="64">
        <v>1</v>
      </c>
      <c r="D71" s="64">
        <v>22</v>
      </c>
      <c r="E71" s="42">
        <v>22.163699999999999</v>
      </c>
      <c r="F71" s="64" t="str">
        <f>IF(AND(RTO__37[[#This Row],[Month]]&gt;5,RTO__37[[#This Row],[Month]]&lt;10,RTO__37[[#This Row],[Day of Week]]&lt;=5,RTO__37[[#This Row],[Hour]]&gt;=15,RTO__37[[#This Row],[Hour]]&lt;=18),"ON","OFF")</f>
        <v>OFF</v>
      </c>
      <c r="G71"/>
      <c r="H71"/>
      <c r="I71"/>
    </row>
    <row r="72" spans="1:9" x14ac:dyDescent="0.25">
      <c r="A72" s="34">
        <v>45530</v>
      </c>
      <c r="B72" s="64">
        <v>8</v>
      </c>
      <c r="C72" s="64">
        <v>1</v>
      </c>
      <c r="D72" s="64">
        <v>23</v>
      </c>
      <c r="E72" s="42">
        <v>24.3474</v>
      </c>
      <c r="F72" s="64" t="str">
        <f>IF(AND(RTO__37[[#This Row],[Month]]&gt;5,RTO__37[[#This Row],[Month]]&lt;10,RTO__37[[#This Row],[Day of Week]]&lt;=5,RTO__37[[#This Row],[Hour]]&gt;=15,RTO__37[[#This Row],[Hour]]&lt;=18),"ON","OFF")</f>
        <v>OFF</v>
      </c>
      <c r="G72"/>
      <c r="H72"/>
      <c r="I72"/>
    </row>
    <row r="73" spans="1:9" x14ac:dyDescent="0.25">
      <c r="A73" s="34">
        <v>45530</v>
      </c>
      <c r="B73" s="64">
        <v>8</v>
      </c>
      <c r="C73" s="64">
        <v>1</v>
      </c>
      <c r="D73" s="64">
        <v>24</v>
      </c>
      <c r="E73" s="42">
        <v>9.0540000000000003</v>
      </c>
      <c r="F73" s="64" t="str">
        <f>IF(AND(RTO__37[[#This Row],[Month]]&gt;5,RTO__37[[#This Row],[Month]]&lt;10,RTO__37[[#This Row],[Day of Week]]&lt;=5,RTO__37[[#This Row],[Hour]]&gt;=15,RTO__37[[#This Row],[Hour]]&lt;=18),"ON","OFF")</f>
        <v>OFF</v>
      </c>
      <c r="G73"/>
      <c r="H73"/>
      <c r="I73"/>
    </row>
    <row r="74" spans="1:9" x14ac:dyDescent="0.25">
      <c r="A74" s="34">
        <v>45531</v>
      </c>
      <c r="B74" s="64">
        <v>8</v>
      </c>
      <c r="C74" s="64">
        <v>2</v>
      </c>
      <c r="D74" s="64">
        <v>1</v>
      </c>
      <c r="E74" s="42">
        <v>22.200600000000001</v>
      </c>
      <c r="F74" s="64" t="str">
        <f>IF(AND(RTO__37[[#This Row],[Month]]&gt;5,RTO__37[[#This Row],[Month]]&lt;10,RTO__37[[#This Row],[Day of Week]]&lt;=5,RTO__37[[#This Row],[Hour]]&gt;=15,RTO__37[[#This Row],[Hour]]&lt;=18),"ON","OFF")</f>
        <v>OFF</v>
      </c>
      <c r="G74"/>
      <c r="H74"/>
      <c r="I74"/>
    </row>
    <row r="75" spans="1:9" x14ac:dyDescent="0.25">
      <c r="A75" s="34">
        <v>45531</v>
      </c>
      <c r="B75" s="64">
        <v>8</v>
      </c>
      <c r="C75" s="64">
        <v>2</v>
      </c>
      <c r="D75" s="64">
        <v>2</v>
      </c>
      <c r="E75" s="42">
        <v>17.031099999999999</v>
      </c>
      <c r="F75" s="64" t="str">
        <f>IF(AND(RTO__37[[#This Row],[Month]]&gt;5,RTO__37[[#This Row],[Month]]&lt;10,RTO__37[[#This Row],[Day of Week]]&lt;=5,RTO__37[[#This Row],[Hour]]&gt;=15,RTO__37[[#This Row],[Hour]]&lt;=18),"ON","OFF")</f>
        <v>OFF</v>
      </c>
      <c r="G75"/>
      <c r="H75"/>
      <c r="I75"/>
    </row>
    <row r="76" spans="1:9" x14ac:dyDescent="0.25">
      <c r="A76" s="34">
        <v>45531</v>
      </c>
      <c r="B76" s="64">
        <v>8</v>
      </c>
      <c r="C76" s="64">
        <v>2</v>
      </c>
      <c r="D76" s="64">
        <v>3</v>
      </c>
      <c r="E76" s="42">
        <v>12.3942</v>
      </c>
      <c r="F76" s="64" t="str">
        <f>IF(AND(RTO__37[[#This Row],[Month]]&gt;5,RTO__37[[#This Row],[Month]]&lt;10,RTO__37[[#This Row],[Day of Week]]&lt;=5,RTO__37[[#This Row],[Hour]]&gt;=15,RTO__37[[#This Row],[Hour]]&lt;=18),"ON","OFF")</f>
        <v>OFF</v>
      </c>
      <c r="G76"/>
      <c r="H76"/>
      <c r="I76"/>
    </row>
    <row r="77" spans="1:9" x14ac:dyDescent="0.25">
      <c r="A77" s="34">
        <v>45531</v>
      </c>
      <c r="B77" s="64">
        <v>8</v>
      </c>
      <c r="C77" s="64">
        <v>2</v>
      </c>
      <c r="D77" s="64">
        <v>4</v>
      </c>
      <c r="E77" s="42">
        <v>10.7098</v>
      </c>
      <c r="F77" s="64" t="str">
        <f>IF(AND(RTO__37[[#This Row],[Month]]&gt;5,RTO__37[[#This Row],[Month]]&lt;10,RTO__37[[#This Row],[Day of Week]]&lt;=5,RTO__37[[#This Row],[Hour]]&gt;=15,RTO__37[[#This Row],[Hour]]&lt;=18),"ON","OFF")</f>
        <v>OFF</v>
      </c>
      <c r="G77"/>
      <c r="H77"/>
      <c r="I77"/>
    </row>
    <row r="78" spans="1:9" x14ac:dyDescent="0.25">
      <c r="A78" s="34">
        <v>45531</v>
      </c>
      <c r="B78" s="64">
        <v>8</v>
      </c>
      <c r="C78" s="64">
        <v>2</v>
      </c>
      <c r="D78" s="64">
        <v>5</v>
      </c>
      <c r="E78" s="42">
        <v>10.619400000000001</v>
      </c>
      <c r="F78" s="64" t="str">
        <f>IF(AND(RTO__37[[#This Row],[Month]]&gt;5,RTO__37[[#This Row],[Month]]&lt;10,RTO__37[[#This Row],[Day of Week]]&lt;=5,RTO__37[[#This Row],[Hour]]&gt;=15,RTO__37[[#This Row],[Hour]]&lt;=18),"ON","OFF")</f>
        <v>OFF</v>
      </c>
      <c r="G78"/>
      <c r="H78"/>
      <c r="I78"/>
    </row>
    <row r="79" spans="1:9" x14ac:dyDescent="0.25">
      <c r="A79" s="34">
        <v>45531</v>
      </c>
      <c r="B79" s="64">
        <v>8</v>
      </c>
      <c r="C79" s="64">
        <v>2</v>
      </c>
      <c r="D79" s="64">
        <v>6</v>
      </c>
      <c r="E79" s="42">
        <v>18.825700000000001</v>
      </c>
      <c r="F79" s="64" t="str">
        <f>IF(AND(RTO__37[[#This Row],[Month]]&gt;5,RTO__37[[#This Row],[Month]]&lt;10,RTO__37[[#This Row],[Day of Week]]&lt;=5,RTO__37[[#This Row],[Hour]]&gt;=15,RTO__37[[#This Row],[Hour]]&lt;=18),"ON","OFF")</f>
        <v>OFF</v>
      </c>
      <c r="G79"/>
      <c r="H79"/>
      <c r="I79"/>
    </row>
    <row r="80" spans="1:9" x14ac:dyDescent="0.25">
      <c r="A80" s="34">
        <v>45531</v>
      </c>
      <c r="B80" s="64">
        <v>8</v>
      </c>
      <c r="C80" s="64">
        <v>2</v>
      </c>
      <c r="D80" s="64">
        <v>7</v>
      </c>
      <c r="E80" s="42">
        <v>3.9632000000000001</v>
      </c>
      <c r="F80" s="64" t="str">
        <f>IF(AND(RTO__37[[#This Row],[Month]]&gt;5,RTO__37[[#This Row],[Month]]&lt;10,RTO__37[[#This Row],[Day of Week]]&lt;=5,RTO__37[[#This Row],[Hour]]&gt;=15,RTO__37[[#This Row],[Hour]]&lt;=18),"ON","OFF")</f>
        <v>OFF</v>
      </c>
      <c r="G80"/>
      <c r="H80"/>
      <c r="I80"/>
    </row>
    <row r="81" spans="1:9" x14ac:dyDescent="0.25">
      <c r="A81" s="34">
        <v>45531</v>
      </c>
      <c r="B81" s="64">
        <v>8</v>
      </c>
      <c r="C81" s="64">
        <v>2</v>
      </c>
      <c r="D81" s="64">
        <v>8</v>
      </c>
      <c r="E81" s="42">
        <v>3.9817</v>
      </c>
      <c r="F81" s="64" t="str">
        <f>IF(AND(RTO__37[[#This Row],[Month]]&gt;5,RTO__37[[#This Row],[Month]]&lt;10,RTO__37[[#This Row],[Day of Week]]&lt;=5,RTO__37[[#This Row],[Hour]]&gt;=15,RTO__37[[#This Row],[Hour]]&lt;=18),"ON","OFF")</f>
        <v>OFF</v>
      </c>
      <c r="G81"/>
      <c r="H81"/>
      <c r="I81"/>
    </row>
    <row r="82" spans="1:9" x14ac:dyDescent="0.25">
      <c r="A82" s="34">
        <v>45531</v>
      </c>
      <c r="B82" s="64">
        <v>8</v>
      </c>
      <c r="C82" s="64">
        <v>2</v>
      </c>
      <c r="D82" s="64">
        <v>9</v>
      </c>
      <c r="E82" s="42">
        <v>10.908099999999999</v>
      </c>
      <c r="F82" s="64" t="str">
        <f>IF(AND(RTO__37[[#This Row],[Month]]&gt;5,RTO__37[[#This Row],[Month]]&lt;10,RTO__37[[#This Row],[Day of Week]]&lt;=5,RTO__37[[#This Row],[Hour]]&gt;=15,RTO__37[[#This Row],[Hour]]&lt;=18),"ON","OFF")</f>
        <v>OFF</v>
      </c>
      <c r="G82"/>
      <c r="H82"/>
      <c r="I82"/>
    </row>
    <row r="83" spans="1:9" x14ac:dyDescent="0.25">
      <c r="A83" s="34">
        <v>45531</v>
      </c>
      <c r="B83" s="64">
        <v>8</v>
      </c>
      <c r="C83" s="64">
        <v>2</v>
      </c>
      <c r="D83" s="64">
        <v>10</v>
      </c>
      <c r="E83" s="42">
        <v>11.5177</v>
      </c>
      <c r="F83" s="64" t="str">
        <f>IF(AND(RTO__37[[#This Row],[Month]]&gt;5,RTO__37[[#This Row],[Month]]&lt;10,RTO__37[[#This Row],[Day of Week]]&lt;=5,RTO__37[[#This Row],[Hour]]&gt;=15,RTO__37[[#This Row],[Hour]]&lt;=18),"ON","OFF")</f>
        <v>OFF</v>
      </c>
      <c r="G83"/>
      <c r="H83"/>
      <c r="I83"/>
    </row>
    <row r="84" spans="1:9" x14ac:dyDescent="0.25">
      <c r="A84" s="34">
        <v>45531</v>
      </c>
      <c r="B84" s="64">
        <v>8</v>
      </c>
      <c r="C84" s="64">
        <v>2</v>
      </c>
      <c r="D84" s="64">
        <v>11</v>
      </c>
      <c r="E84" s="42">
        <v>11.0625</v>
      </c>
      <c r="F84" s="64" t="str">
        <f>IF(AND(RTO__37[[#This Row],[Month]]&gt;5,RTO__37[[#This Row],[Month]]&lt;10,RTO__37[[#This Row],[Day of Week]]&lt;=5,RTO__37[[#This Row],[Hour]]&gt;=15,RTO__37[[#This Row],[Hour]]&lt;=18),"ON","OFF")</f>
        <v>OFF</v>
      </c>
      <c r="G84"/>
      <c r="H84"/>
      <c r="I84"/>
    </row>
    <row r="85" spans="1:9" x14ac:dyDescent="0.25">
      <c r="A85" s="34">
        <v>45531</v>
      </c>
      <c r="B85" s="64">
        <v>8</v>
      </c>
      <c r="C85" s="64">
        <v>2</v>
      </c>
      <c r="D85" s="64">
        <v>12</v>
      </c>
      <c r="E85" s="42">
        <v>8.8397000000000006</v>
      </c>
      <c r="F85" s="64" t="str">
        <f>IF(AND(RTO__37[[#This Row],[Month]]&gt;5,RTO__37[[#This Row],[Month]]&lt;10,RTO__37[[#This Row],[Day of Week]]&lt;=5,RTO__37[[#This Row],[Hour]]&gt;=15,RTO__37[[#This Row],[Hour]]&lt;=18),"ON","OFF")</f>
        <v>OFF</v>
      </c>
      <c r="G85"/>
      <c r="H85"/>
      <c r="I85"/>
    </row>
    <row r="86" spans="1:9" x14ac:dyDescent="0.25">
      <c r="A86" s="34">
        <v>45531</v>
      </c>
      <c r="B86" s="64">
        <v>8</v>
      </c>
      <c r="C86" s="64">
        <v>2</v>
      </c>
      <c r="D86" s="64">
        <v>13</v>
      </c>
      <c r="E86" s="42">
        <v>9.4160000000000004</v>
      </c>
      <c r="F86" s="64" t="str">
        <f>IF(AND(RTO__37[[#This Row],[Month]]&gt;5,RTO__37[[#This Row],[Month]]&lt;10,RTO__37[[#This Row],[Day of Week]]&lt;=5,RTO__37[[#This Row],[Hour]]&gt;=15,RTO__37[[#This Row],[Hour]]&lt;=18),"ON","OFF")</f>
        <v>OFF</v>
      </c>
      <c r="G86"/>
      <c r="H86"/>
      <c r="I86"/>
    </row>
    <row r="87" spans="1:9" x14ac:dyDescent="0.25">
      <c r="A87" s="34">
        <v>45531</v>
      </c>
      <c r="B87" s="64">
        <v>8</v>
      </c>
      <c r="C87" s="64">
        <v>2</v>
      </c>
      <c r="D87" s="64">
        <v>14</v>
      </c>
      <c r="E87" s="42">
        <v>11.831200000000001</v>
      </c>
      <c r="F87" s="64" t="str">
        <f>IF(AND(RTO__37[[#This Row],[Month]]&gt;5,RTO__37[[#This Row],[Month]]&lt;10,RTO__37[[#This Row],[Day of Week]]&lt;=5,RTO__37[[#This Row],[Hour]]&gt;=15,RTO__37[[#This Row],[Hour]]&lt;=18),"ON","OFF")</f>
        <v>OFF</v>
      </c>
      <c r="G87"/>
      <c r="H87"/>
      <c r="I87"/>
    </row>
    <row r="88" spans="1:9" x14ac:dyDescent="0.25">
      <c r="A88" s="34">
        <v>45531</v>
      </c>
      <c r="B88" s="64">
        <v>8</v>
      </c>
      <c r="C88" s="64">
        <v>2</v>
      </c>
      <c r="D88" s="64">
        <v>15</v>
      </c>
      <c r="E88" s="42">
        <v>14.740399999999999</v>
      </c>
      <c r="F88" s="64" t="str">
        <f>IF(AND(RTO__37[[#This Row],[Month]]&gt;5,RTO__37[[#This Row],[Month]]&lt;10,RTO__37[[#This Row],[Day of Week]]&lt;=5,RTO__37[[#This Row],[Hour]]&gt;=15,RTO__37[[#This Row],[Hour]]&lt;=18),"ON","OFF")</f>
        <v>ON</v>
      </c>
      <c r="G88"/>
      <c r="H88"/>
      <c r="I88"/>
    </row>
    <row r="89" spans="1:9" x14ac:dyDescent="0.25">
      <c r="A89" s="34">
        <v>45531</v>
      </c>
      <c r="B89" s="64">
        <v>8</v>
      </c>
      <c r="C89" s="64">
        <v>2</v>
      </c>
      <c r="D89" s="64">
        <v>16</v>
      </c>
      <c r="E89" s="42">
        <v>18.472100000000001</v>
      </c>
      <c r="F89" s="64" t="str">
        <f>IF(AND(RTO__37[[#This Row],[Month]]&gt;5,RTO__37[[#This Row],[Month]]&lt;10,RTO__37[[#This Row],[Day of Week]]&lt;=5,RTO__37[[#This Row],[Hour]]&gt;=15,RTO__37[[#This Row],[Hour]]&lt;=18),"ON","OFF")</f>
        <v>ON</v>
      </c>
      <c r="G89"/>
      <c r="H89"/>
      <c r="I89"/>
    </row>
    <row r="90" spans="1:9" x14ac:dyDescent="0.25">
      <c r="A90" s="34">
        <v>45531</v>
      </c>
      <c r="B90" s="64">
        <v>8</v>
      </c>
      <c r="C90" s="64">
        <v>2</v>
      </c>
      <c r="D90" s="64">
        <v>17</v>
      </c>
      <c r="E90" s="42">
        <v>16.9785</v>
      </c>
      <c r="F90" s="64" t="str">
        <f>IF(AND(RTO__37[[#This Row],[Month]]&gt;5,RTO__37[[#This Row],[Month]]&lt;10,RTO__37[[#This Row],[Day of Week]]&lt;=5,RTO__37[[#This Row],[Hour]]&gt;=15,RTO__37[[#This Row],[Hour]]&lt;=18),"ON","OFF")</f>
        <v>ON</v>
      </c>
      <c r="G90"/>
      <c r="H90"/>
      <c r="I90"/>
    </row>
    <row r="91" spans="1:9" x14ac:dyDescent="0.25">
      <c r="A91" s="34">
        <v>45531</v>
      </c>
      <c r="B91" s="64">
        <v>8</v>
      </c>
      <c r="C91" s="64">
        <v>2</v>
      </c>
      <c r="D91" s="64">
        <v>18</v>
      </c>
      <c r="E91" s="42">
        <v>20.853300000000001</v>
      </c>
      <c r="F91" s="64" t="str">
        <f>IF(AND(RTO__37[[#This Row],[Month]]&gt;5,RTO__37[[#This Row],[Month]]&lt;10,RTO__37[[#This Row],[Day of Week]]&lt;=5,RTO__37[[#This Row],[Hour]]&gt;=15,RTO__37[[#This Row],[Hour]]&lt;=18),"ON","OFF")</f>
        <v>ON</v>
      </c>
      <c r="G91"/>
      <c r="H91"/>
      <c r="I91"/>
    </row>
    <row r="92" spans="1:9" x14ac:dyDescent="0.25">
      <c r="A92" s="34">
        <v>45531</v>
      </c>
      <c r="B92" s="64">
        <v>8</v>
      </c>
      <c r="C92" s="64">
        <v>2</v>
      </c>
      <c r="D92" s="64">
        <v>19</v>
      </c>
      <c r="E92" s="42">
        <v>33.450299999999999</v>
      </c>
      <c r="F92" s="64" t="str">
        <f>IF(AND(RTO__37[[#This Row],[Month]]&gt;5,RTO__37[[#This Row],[Month]]&lt;10,RTO__37[[#This Row],[Day of Week]]&lt;=5,RTO__37[[#This Row],[Hour]]&gt;=15,RTO__37[[#This Row],[Hour]]&lt;=18),"ON","OFF")</f>
        <v>OFF</v>
      </c>
      <c r="G92"/>
      <c r="H92"/>
      <c r="I92"/>
    </row>
    <row r="93" spans="1:9" x14ac:dyDescent="0.25">
      <c r="A93" s="34">
        <v>45531</v>
      </c>
      <c r="B93" s="64">
        <v>8</v>
      </c>
      <c r="C93" s="64">
        <v>2</v>
      </c>
      <c r="D93" s="64">
        <v>20</v>
      </c>
      <c r="E93" s="42">
        <v>33.182600000000001</v>
      </c>
      <c r="F93" s="64" t="str">
        <f>IF(AND(RTO__37[[#This Row],[Month]]&gt;5,RTO__37[[#This Row],[Month]]&lt;10,RTO__37[[#This Row],[Day of Week]]&lt;=5,RTO__37[[#This Row],[Hour]]&gt;=15,RTO__37[[#This Row],[Hour]]&lt;=18),"ON","OFF")</f>
        <v>OFF</v>
      </c>
      <c r="G93"/>
      <c r="H93"/>
      <c r="I93"/>
    </row>
    <row r="94" spans="1:9" x14ac:dyDescent="0.25">
      <c r="A94" s="34">
        <v>45531</v>
      </c>
      <c r="B94" s="64">
        <v>8</v>
      </c>
      <c r="C94" s="64">
        <v>2</v>
      </c>
      <c r="D94" s="64">
        <v>21</v>
      </c>
      <c r="E94" s="42">
        <v>23.38</v>
      </c>
      <c r="F94" s="64" t="str">
        <f>IF(AND(RTO__37[[#This Row],[Month]]&gt;5,RTO__37[[#This Row],[Month]]&lt;10,RTO__37[[#This Row],[Day of Week]]&lt;=5,RTO__37[[#This Row],[Hour]]&gt;=15,RTO__37[[#This Row],[Hour]]&lt;=18),"ON","OFF")</f>
        <v>OFF</v>
      </c>
      <c r="G94"/>
      <c r="H94"/>
      <c r="I94"/>
    </row>
    <row r="95" spans="1:9" x14ac:dyDescent="0.25">
      <c r="A95" s="34">
        <v>45531</v>
      </c>
      <c r="B95" s="64">
        <v>8</v>
      </c>
      <c r="C95" s="64">
        <v>2</v>
      </c>
      <c r="D95" s="64">
        <v>22</v>
      </c>
      <c r="E95" s="42">
        <v>20.714600000000001</v>
      </c>
      <c r="F95" s="64" t="str">
        <f>IF(AND(RTO__37[[#This Row],[Month]]&gt;5,RTO__37[[#This Row],[Month]]&lt;10,RTO__37[[#This Row],[Day of Week]]&lt;=5,RTO__37[[#This Row],[Hour]]&gt;=15,RTO__37[[#This Row],[Hour]]&lt;=18),"ON","OFF")</f>
        <v>OFF</v>
      </c>
      <c r="G95"/>
      <c r="H95"/>
      <c r="I95"/>
    </row>
    <row r="96" spans="1:9" x14ac:dyDescent="0.25">
      <c r="A96" s="34">
        <v>45531</v>
      </c>
      <c r="B96" s="64">
        <v>8</v>
      </c>
      <c r="C96" s="64">
        <v>2</v>
      </c>
      <c r="D96" s="64">
        <v>23</v>
      </c>
      <c r="E96" s="42">
        <v>22.5242</v>
      </c>
      <c r="F96" s="64" t="str">
        <f>IF(AND(RTO__37[[#This Row],[Month]]&gt;5,RTO__37[[#This Row],[Month]]&lt;10,RTO__37[[#This Row],[Day of Week]]&lt;=5,RTO__37[[#This Row],[Hour]]&gt;=15,RTO__37[[#This Row],[Hour]]&lt;=18),"ON","OFF")</f>
        <v>OFF</v>
      </c>
      <c r="G96"/>
      <c r="H96"/>
      <c r="I96"/>
    </row>
    <row r="97" spans="1:9" x14ac:dyDescent="0.25">
      <c r="A97" s="34">
        <v>45531</v>
      </c>
      <c r="B97" s="64">
        <v>8</v>
      </c>
      <c r="C97" s="64">
        <v>2</v>
      </c>
      <c r="D97" s="64">
        <v>24</v>
      </c>
      <c r="E97" s="42">
        <v>17.789000000000001</v>
      </c>
      <c r="F97" s="64" t="str">
        <f>IF(AND(RTO__37[[#This Row],[Month]]&gt;5,RTO__37[[#This Row],[Month]]&lt;10,RTO__37[[#This Row],[Day of Week]]&lt;=5,RTO__37[[#This Row],[Hour]]&gt;=15,RTO__37[[#This Row],[Hour]]&lt;=18),"ON","OFF")</f>
        <v>OFF</v>
      </c>
      <c r="G97"/>
      <c r="H97"/>
      <c r="I97"/>
    </row>
    <row r="98" spans="1:9" x14ac:dyDescent="0.25">
      <c r="A98" s="34">
        <v>45532</v>
      </c>
      <c r="B98" s="64">
        <v>8</v>
      </c>
      <c r="C98" s="64">
        <v>3</v>
      </c>
      <c r="D98" s="64">
        <v>1</v>
      </c>
      <c r="E98" s="42">
        <v>16.964400000000001</v>
      </c>
      <c r="F98" s="64" t="str">
        <f>IF(AND(RTO__37[[#This Row],[Month]]&gt;5,RTO__37[[#This Row],[Month]]&lt;10,RTO__37[[#This Row],[Day of Week]]&lt;=5,RTO__37[[#This Row],[Hour]]&gt;=15,RTO__37[[#This Row],[Hour]]&lt;=18),"ON","OFF")</f>
        <v>OFF</v>
      </c>
      <c r="G98"/>
      <c r="H98"/>
      <c r="I98"/>
    </row>
    <row r="99" spans="1:9" x14ac:dyDescent="0.25">
      <c r="A99" s="34">
        <v>45532</v>
      </c>
      <c r="B99" s="64">
        <v>8</v>
      </c>
      <c r="C99" s="64">
        <v>3</v>
      </c>
      <c r="D99" s="64">
        <v>2</v>
      </c>
      <c r="E99" s="42">
        <v>16.3277</v>
      </c>
      <c r="F99" s="64" t="str">
        <f>IF(AND(RTO__37[[#This Row],[Month]]&gt;5,RTO__37[[#This Row],[Month]]&lt;10,RTO__37[[#This Row],[Day of Week]]&lt;=5,RTO__37[[#This Row],[Hour]]&gt;=15,RTO__37[[#This Row],[Hour]]&lt;=18),"ON","OFF")</f>
        <v>OFF</v>
      </c>
      <c r="G99"/>
      <c r="H99"/>
      <c r="I99"/>
    </row>
    <row r="100" spans="1:9" x14ac:dyDescent="0.25">
      <c r="A100" s="34">
        <v>45532</v>
      </c>
      <c r="B100" s="64">
        <v>8</v>
      </c>
      <c r="C100" s="64">
        <v>3</v>
      </c>
      <c r="D100" s="64">
        <v>3</v>
      </c>
      <c r="E100" s="42">
        <v>15.3002</v>
      </c>
      <c r="F100" s="64" t="str">
        <f>IF(AND(RTO__37[[#This Row],[Month]]&gt;5,RTO__37[[#This Row],[Month]]&lt;10,RTO__37[[#This Row],[Day of Week]]&lt;=5,RTO__37[[#This Row],[Hour]]&gt;=15,RTO__37[[#This Row],[Hour]]&lt;=18),"ON","OFF")</f>
        <v>OFF</v>
      </c>
      <c r="G100"/>
      <c r="H100"/>
      <c r="I100"/>
    </row>
    <row r="101" spans="1:9" x14ac:dyDescent="0.25">
      <c r="A101" s="34">
        <v>45532</v>
      </c>
      <c r="B101" s="64">
        <v>8</v>
      </c>
      <c r="C101" s="64">
        <v>3</v>
      </c>
      <c r="D101" s="64">
        <v>4</v>
      </c>
      <c r="E101" s="42">
        <v>14.687799999999999</v>
      </c>
      <c r="F101" s="64" t="str">
        <f>IF(AND(RTO__37[[#This Row],[Month]]&gt;5,RTO__37[[#This Row],[Month]]&lt;10,RTO__37[[#This Row],[Day of Week]]&lt;=5,RTO__37[[#This Row],[Hour]]&gt;=15,RTO__37[[#This Row],[Hour]]&lt;=18),"ON","OFF")</f>
        <v>OFF</v>
      </c>
      <c r="G101"/>
      <c r="H101"/>
      <c r="I101"/>
    </row>
    <row r="102" spans="1:9" x14ac:dyDescent="0.25">
      <c r="A102" s="34">
        <v>45532</v>
      </c>
      <c r="B102" s="64">
        <v>8</v>
      </c>
      <c r="C102" s="64">
        <v>3</v>
      </c>
      <c r="D102" s="64">
        <v>5</v>
      </c>
      <c r="E102" s="42">
        <v>19.09</v>
      </c>
      <c r="F102" s="64" t="str">
        <f>IF(AND(RTO__37[[#This Row],[Month]]&gt;5,RTO__37[[#This Row],[Month]]&lt;10,RTO__37[[#This Row],[Day of Week]]&lt;=5,RTO__37[[#This Row],[Hour]]&gt;=15,RTO__37[[#This Row],[Hour]]&lt;=18),"ON","OFF")</f>
        <v>OFF</v>
      </c>
      <c r="G102"/>
      <c r="H102"/>
      <c r="I102"/>
    </row>
    <row r="103" spans="1:9" x14ac:dyDescent="0.25">
      <c r="A103" s="34">
        <v>45532</v>
      </c>
      <c r="B103" s="64">
        <v>8</v>
      </c>
      <c r="C103" s="64">
        <v>3</v>
      </c>
      <c r="D103" s="64">
        <v>6</v>
      </c>
      <c r="E103" s="42">
        <v>28.223099999999999</v>
      </c>
      <c r="F103" s="64" t="str">
        <f>IF(AND(RTO__37[[#This Row],[Month]]&gt;5,RTO__37[[#This Row],[Month]]&lt;10,RTO__37[[#This Row],[Day of Week]]&lt;=5,RTO__37[[#This Row],[Hour]]&gt;=15,RTO__37[[#This Row],[Hour]]&lt;=18),"ON","OFF")</f>
        <v>OFF</v>
      </c>
      <c r="G103"/>
      <c r="H103"/>
      <c r="I103"/>
    </row>
    <row r="104" spans="1:9" x14ac:dyDescent="0.25">
      <c r="A104" s="34">
        <v>45532</v>
      </c>
      <c r="B104" s="64">
        <v>8</v>
      </c>
      <c r="C104" s="64">
        <v>3</v>
      </c>
      <c r="D104" s="64">
        <v>7</v>
      </c>
      <c r="E104" s="42">
        <v>18.325199999999999</v>
      </c>
      <c r="F104" s="64" t="str">
        <f>IF(AND(RTO__37[[#This Row],[Month]]&gt;5,RTO__37[[#This Row],[Month]]&lt;10,RTO__37[[#This Row],[Day of Week]]&lt;=5,RTO__37[[#This Row],[Hour]]&gt;=15,RTO__37[[#This Row],[Hour]]&lt;=18),"ON","OFF")</f>
        <v>OFF</v>
      </c>
      <c r="G104"/>
      <c r="H104"/>
      <c r="I104"/>
    </row>
    <row r="105" spans="1:9" x14ac:dyDescent="0.25">
      <c r="A105" s="34">
        <v>45532</v>
      </c>
      <c r="B105" s="64">
        <v>8</v>
      </c>
      <c r="C105" s="64">
        <v>3</v>
      </c>
      <c r="D105" s="64">
        <v>8</v>
      </c>
      <c r="E105" s="42">
        <v>3.5217999999999998</v>
      </c>
      <c r="F105" s="64" t="str">
        <f>IF(AND(RTO__37[[#This Row],[Month]]&gt;5,RTO__37[[#This Row],[Month]]&lt;10,RTO__37[[#This Row],[Day of Week]]&lt;=5,RTO__37[[#This Row],[Hour]]&gt;=15,RTO__37[[#This Row],[Hour]]&lt;=18),"ON","OFF")</f>
        <v>OFF</v>
      </c>
      <c r="G105"/>
      <c r="H105"/>
      <c r="I105"/>
    </row>
    <row r="106" spans="1:9" x14ac:dyDescent="0.25">
      <c r="A106" s="34">
        <v>45532</v>
      </c>
      <c r="B106" s="64">
        <v>8</v>
      </c>
      <c r="C106" s="64">
        <v>3</v>
      </c>
      <c r="D106" s="64">
        <v>9</v>
      </c>
      <c r="E106" s="42">
        <v>9.1041000000000007</v>
      </c>
      <c r="F106" s="64" t="str">
        <f>IF(AND(RTO__37[[#This Row],[Month]]&gt;5,RTO__37[[#This Row],[Month]]&lt;10,RTO__37[[#This Row],[Day of Week]]&lt;=5,RTO__37[[#This Row],[Hour]]&gt;=15,RTO__37[[#This Row],[Hour]]&lt;=18),"ON","OFF")</f>
        <v>OFF</v>
      </c>
      <c r="G106"/>
      <c r="H106"/>
      <c r="I106"/>
    </row>
    <row r="107" spans="1:9" x14ac:dyDescent="0.25">
      <c r="A107" s="34">
        <v>45532</v>
      </c>
      <c r="B107" s="64">
        <v>8</v>
      </c>
      <c r="C107" s="64">
        <v>3</v>
      </c>
      <c r="D107" s="64">
        <v>10</v>
      </c>
      <c r="E107" s="42">
        <v>12.766299999999999</v>
      </c>
      <c r="F107" s="64" t="str">
        <f>IF(AND(RTO__37[[#This Row],[Month]]&gt;5,RTO__37[[#This Row],[Month]]&lt;10,RTO__37[[#This Row],[Day of Week]]&lt;=5,RTO__37[[#This Row],[Hour]]&gt;=15,RTO__37[[#This Row],[Hour]]&lt;=18),"ON","OFF")</f>
        <v>OFF</v>
      </c>
      <c r="G107"/>
      <c r="H107"/>
      <c r="I107"/>
    </row>
    <row r="108" spans="1:9" x14ac:dyDescent="0.25">
      <c r="A108" s="34">
        <v>45532</v>
      </c>
      <c r="B108" s="64">
        <v>8</v>
      </c>
      <c r="C108" s="64">
        <v>3</v>
      </c>
      <c r="D108" s="64">
        <v>11</v>
      </c>
      <c r="E108" s="42">
        <v>13.792899999999999</v>
      </c>
      <c r="F108" s="64" t="str">
        <f>IF(AND(RTO__37[[#This Row],[Month]]&gt;5,RTO__37[[#This Row],[Month]]&lt;10,RTO__37[[#This Row],[Day of Week]]&lt;=5,RTO__37[[#This Row],[Hour]]&gt;=15,RTO__37[[#This Row],[Hour]]&lt;=18),"ON","OFF")</f>
        <v>OFF</v>
      </c>
      <c r="G108"/>
      <c r="H108"/>
      <c r="I108"/>
    </row>
    <row r="109" spans="1:9" x14ac:dyDescent="0.25">
      <c r="A109" s="34">
        <v>45532</v>
      </c>
      <c r="B109" s="64">
        <v>8</v>
      </c>
      <c r="C109" s="64">
        <v>3</v>
      </c>
      <c r="D109" s="64">
        <v>12</v>
      </c>
      <c r="E109" s="42">
        <v>5.6883999999999997</v>
      </c>
      <c r="F109" s="64" t="str">
        <f>IF(AND(RTO__37[[#This Row],[Month]]&gt;5,RTO__37[[#This Row],[Month]]&lt;10,RTO__37[[#This Row],[Day of Week]]&lt;=5,RTO__37[[#This Row],[Hour]]&gt;=15,RTO__37[[#This Row],[Hour]]&lt;=18),"ON","OFF")</f>
        <v>OFF</v>
      </c>
      <c r="G109"/>
      <c r="H109"/>
      <c r="I109"/>
    </row>
    <row r="110" spans="1:9" x14ac:dyDescent="0.25">
      <c r="A110" s="34">
        <v>45532</v>
      </c>
      <c r="B110" s="64">
        <v>8</v>
      </c>
      <c r="C110" s="64">
        <v>3</v>
      </c>
      <c r="D110" s="64">
        <v>13</v>
      </c>
      <c r="E110" s="42">
        <v>12.7356</v>
      </c>
      <c r="F110" s="64" t="str">
        <f>IF(AND(RTO__37[[#This Row],[Month]]&gt;5,RTO__37[[#This Row],[Month]]&lt;10,RTO__37[[#This Row],[Day of Week]]&lt;=5,RTO__37[[#This Row],[Hour]]&gt;=15,RTO__37[[#This Row],[Hour]]&lt;=18),"ON","OFF")</f>
        <v>OFF</v>
      </c>
      <c r="G110"/>
      <c r="H110"/>
      <c r="I110"/>
    </row>
    <row r="111" spans="1:9" x14ac:dyDescent="0.25">
      <c r="A111" s="34">
        <v>45532</v>
      </c>
      <c r="B111" s="64">
        <v>8</v>
      </c>
      <c r="C111" s="64">
        <v>3</v>
      </c>
      <c r="D111" s="64">
        <v>14</v>
      </c>
      <c r="E111" s="42">
        <v>10.954499999999999</v>
      </c>
      <c r="F111" s="64" t="str">
        <f>IF(AND(RTO__37[[#This Row],[Month]]&gt;5,RTO__37[[#This Row],[Month]]&lt;10,RTO__37[[#This Row],[Day of Week]]&lt;=5,RTO__37[[#This Row],[Hour]]&gt;=15,RTO__37[[#This Row],[Hour]]&lt;=18),"ON","OFF")</f>
        <v>OFF</v>
      </c>
      <c r="G111"/>
      <c r="H111"/>
      <c r="I111"/>
    </row>
    <row r="112" spans="1:9" x14ac:dyDescent="0.25">
      <c r="A112" s="34">
        <v>45532</v>
      </c>
      <c r="B112" s="64">
        <v>8</v>
      </c>
      <c r="C112" s="64">
        <v>3</v>
      </c>
      <c r="D112" s="64">
        <v>15</v>
      </c>
      <c r="E112" s="42">
        <v>10.771800000000001</v>
      </c>
      <c r="F112" s="64" t="str">
        <f>IF(AND(RTO__37[[#This Row],[Month]]&gt;5,RTO__37[[#This Row],[Month]]&lt;10,RTO__37[[#This Row],[Day of Week]]&lt;=5,RTO__37[[#This Row],[Hour]]&gt;=15,RTO__37[[#This Row],[Hour]]&lt;=18),"ON","OFF")</f>
        <v>ON</v>
      </c>
      <c r="G112"/>
      <c r="H112"/>
      <c r="I112"/>
    </row>
    <row r="113" spans="1:9" x14ac:dyDescent="0.25">
      <c r="A113" s="34">
        <v>45532</v>
      </c>
      <c r="B113" s="64">
        <v>8</v>
      </c>
      <c r="C113" s="64">
        <v>3</v>
      </c>
      <c r="D113" s="64">
        <v>16</v>
      </c>
      <c r="E113" s="42">
        <v>16.464099999999998</v>
      </c>
      <c r="F113" s="64" t="str">
        <f>IF(AND(RTO__37[[#This Row],[Month]]&gt;5,RTO__37[[#This Row],[Month]]&lt;10,RTO__37[[#This Row],[Day of Week]]&lt;=5,RTO__37[[#This Row],[Hour]]&gt;=15,RTO__37[[#This Row],[Hour]]&lt;=18),"ON","OFF")</f>
        <v>ON</v>
      </c>
      <c r="G113"/>
      <c r="H113"/>
      <c r="I113"/>
    </row>
    <row r="114" spans="1:9" x14ac:dyDescent="0.25">
      <c r="A114" s="34">
        <v>45532</v>
      </c>
      <c r="B114" s="64">
        <v>8</v>
      </c>
      <c r="C114" s="64">
        <v>3</v>
      </c>
      <c r="D114" s="64">
        <v>17</v>
      </c>
      <c r="E114" s="42">
        <v>21.230599999999999</v>
      </c>
      <c r="F114" s="64" t="str">
        <f>IF(AND(RTO__37[[#This Row],[Month]]&gt;5,RTO__37[[#This Row],[Month]]&lt;10,RTO__37[[#This Row],[Day of Week]]&lt;=5,RTO__37[[#This Row],[Hour]]&gt;=15,RTO__37[[#This Row],[Hour]]&lt;=18),"ON","OFF")</f>
        <v>ON</v>
      </c>
      <c r="G114"/>
      <c r="H114"/>
      <c r="I114"/>
    </row>
    <row r="115" spans="1:9" x14ac:dyDescent="0.25">
      <c r="A115" s="34">
        <v>45532</v>
      </c>
      <c r="B115" s="64">
        <v>8</v>
      </c>
      <c r="C115" s="64">
        <v>3</v>
      </c>
      <c r="D115" s="64">
        <v>18</v>
      </c>
      <c r="E115" s="42">
        <v>30.655000000000001</v>
      </c>
      <c r="F115" s="64" t="str">
        <f>IF(AND(RTO__37[[#This Row],[Month]]&gt;5,RTO__37[[#This Row],[Month]]&lt;10,RTO__37[[#This Row],[Day of Week]]&lt;=5,RTO__37[[#This Row],[Hour]]&gt;=15,RTO__37[[#This Row],[Hour]]&lt;=18),"ON","OFF")</f>
        <v>ON</v>
      </c>
      <c r="G115"/>
      <c r="H115"/>
      <c r="I115"/>
    </row>
    <row r="116" spans="1:9" x14ac:dyDescent="0.25">
      <c r="A116" s="34">
        <v>45532</v>
      </c>
      <c r="B116" s="64">
        <v>8</v>
      </c>
      <c r="C116" s="64">
        <v>3</v>
      </c>
      <c r="D116" s="64">
        <v>19</v>
      </c>
      <c r="E116" s="42">
        <v>29.0124</v>
      </c>
      <c r="F116" s="64" t="str">
        <f>IF(AND(RTO__37[[#This Row],[Month]]&gt;5,RTO__37[[#This Row],[Month]]&lt;10,RTO__37[[#This Row],[Day of Week]]&lt;=5,RTO__37[[#This Row],[Hour]]&gt;=15,RTO__37[[#This Row],[Hour]]&lt;=18),"ON","OFF")</f>
        <v>OFF</v>
      </c>
      <c r="G116"/>
      <c r="H116"/>
      <c r="I116"/>
    </row>
    <row r="117" spans="1:9" x14ac:dyDescent="0.25">
      <c r="A117" s="34">
        <v>45532</v>
      </c>
      <c r="B117" s="64">
        <v>8</v>
      </c>
      <c r="C117" s="64">
        <v>3</v>
      </c>
      <c r="D117" s="64">
        <v>20</v>
      </c>
      <c r="E117" s="42">
        <v>35.475099999999998</v>
      </c>
      <c r="F117" s="64" t="str">
        <f>IF(AND(RTO__37[[#This Row],[Month]]&gt;5,RTO__37[[#This Row],[Month]]&lt;10,RTO__37[[#This Row],[Day of Week]]&lt;=5,RTO__37[[#This Row],[Hour]]&gt;=15,RTO__37[[#This Row],[Hour]]&lt;=18),"ON","OFF")</f>
        <v>OFF</v>
      </c>
      <c r="G117"/>
      <c r="H117"/>
      <c r="I117"/>
    </row>
    <row r="118" spans="1:9" x14ac:dyDescent="0.25">
      <c r="A118" s="34">
        <v>45532</v>
      </c>
      <c r="B118" s="64">
        <v>8</v>
      </c>
      <c r="C118" s="64">
        <v>3</v>
      </c>
      <c r="D118" s="64">
        <v>21</v>
      </c>
      <c r="E118" s="42">
        <v>15.4876</v>
      </c>
      <c r="F118" s="64" t="str">
        <f>IF(AND(RTO__37[[#This Row],[Month]]&gt;5,RTO__37[[#This Row],[Month]]&lt;10,RTO__37[[#This Row],[Day of Week]]&lt;=5,RTO__37[[#This Row],[Hour]]&gt;=15,RTO__37[[#This Row],[Hour]]&lt;=18),"ON","OFF")</f>
        <v>OFF</v>
      </c>
      <c r="G118"/>
      <c r="H118"/>
      <c r="I118"/>
    </row>
    <row r="119" spans="1:9" x14ac:dyDescent="0.25">
      <c r="A119" s="34">
        <v>45532</v>
      </c>
      <c r="B119" s="64">
        <v>8</v>
      </c>
      <c r="C119" s="64">
        <v>3</v>
      </c>
      <c r="D119" s="64">
        <v>22</v>
      </c>
      <c r="E119" s="42">
        <v>7.5625999999999998</v>
      </c>
      <c r="F119" s="64" t="str">
        <f>IF(AND(RTO__37[[#This Row],[Month]]&gt;5,RTO__37[[#This Row],[Month]]&lt;10,RTO__37[[#This Row],[Day of Week]]&lt;=5,RTO__37[[#This Row],[Hour]]&gt;=15,RTO__37[[#This Row],[Hour]]&lt;=18),"ON","OFF")</f>
        <v>OFF</v>
      </c>
      <c r="G119"/>
      <c r="H119"/>
      <c r="I119"/>
    </row>
    <row r="120" spans="1:9" x14ac:dyDescent="0.25">
      <c r="A120" s="34">
        <v>45532</v>
      </c>
      <c r="B120" s="64">
        <v>8</v>
      </c>
      <c r="C120" s="64">
        <v>3</v>
      </c>
      <c r="D120" s="64">
        <v>23</v>
      </c>
      <c r="E120" s="42">
        <v>20.4099</v>
      </c>
      <c r="F120" s="64" t="str">
        <f>IF(AND(RTO__37[[#This Row],[Month]]&gt;5,RTO__37[[#This Row],[Month]]&lt;10,RTO__37[[#This Row],[Day of Week]]&lt;=5,RTO__37[[#This Row],[Hour]]&gt;=15,RTO__37[[#This Row],[Hour]]&lt;=18),"ON","OFF")</f>
        <v>OFF</v>
      </c>
      <c r="G120"/>
      <c r="H120"/>
      <c r="I120"/>
    </row>
    <row r="121" spans="1:9" x14ac:dyDescent="0.25">
      <c r="A121" s="34">
        <v>45532</v>
      </c>
      <c r="B121" s="64">
        <v>8</v>
      </c>
      <c r="C121" s="64">
        <v>3</v>
      </c>
      <c r="D121" s="64">
        <v>24</v>
      </c>
      <c r="E121" s="42">
        <v>13.744199999999999</v>
      </c>
      <c r="F121" s="64" t="str">
        <f>IF(AND(RTO__37[[#This Row],[Month]]&gt;5,RTO__37[[#This Row],[Month]]&lt;10,RTO__37[[#This Row],[Day of Week]]&lt;=5,RTO__37[[#This Row],[Hour]]&gt;=15,RTO__37[[#This Row],[Hour]]&lt;=18),"ON","OFF")</f>
        <v>OFF</v>
      </c>
      <c r="G121"/>
      <c r="H121"/>
      <c r="I121"/>
    </row>
    <row r="122" spans="1:9" x14ac:dyDescent="0.25">
      <c r="A122" s="34">
        <v>45533</v>
      </c>
      <c r="B122" s="64">
        <v>8</v>
      </c>
      <c r="C122" s="64">
        <v>4</v>
      </c>
      <c r="D122" s="64">
        <v>1</v>
      </c>
      <c r="E122" s="42">
        <v>-132.25219999999999</v>
      </c>
      <c r="F122" s="64" t="str">
        <f>IF(AND(RTO__37[[#This Row],[Month]]&gt;5,RTO__37[[#This Row],[Month]]&lt;10,RTO__37[[#This Row],[Day of Week]]&lt;=5,RTO__37[[#This Row],[Hour]]&gt;=15,RTO__37[[#This Row],[Hour]]&lt;=18),"ON","OFF")</f>
        <v>OFF</v>
      </c>
      <c r="G122"/>
      <c r="H122"/>
      <c r="I122"/>
    </row>
    <row r="123" spans="1:9" x14ac:dyDescent="0.25">
      <c r="A123" s="34">
        <v>45533</v>
      </c>
      <c r="B123" s="64">
        <v>8</v>
      </c>
      <c r="C123" s="64">
        <v>4</v>
      </c>
      <c r="D123" s="64">
        <v>2</v>
      </c>
      <c r="E123" s="42">
        <v>22.802399999999999</v>
      </c>
      <c r="F123" s="64" t="str">
        <f>IF(AND(RTO__37[[#This Row],[Month]]&gt;5,RTO__37[[#This Row],[Month]]&lt;10,RTO__37[[#This Row],[Day of Week]]&lt;=5,RTO__37[[#This Row],[Hour]]&gt;=15,RTO__37[[#This Row],[Hour]]&lt;=18),"ON","OFF")</f>
        <v>OFF</v>
      </c>
      <c r="G123"/>
      <c r="H123"/>
      <c r="I123"/>
    </row>
    <row r="124" spans="1:9" x14ac:dyDescent="0.25">
      <c r="A124" s="34">
        <v>45533</v>
      </c>
      <c r="B124" s="64">
        <v>8</v>
      </c>
      <c r="C124" s="64">
        <v>4</v>
      </c>
      <c r="D124" s="64">
        <v>3</v>
      </c>
      <c r="E124" s="42">
        <v>23.59</v>
      </c>
      <c r="F124" s="64" t="str">
        <f>IF(AND(RTO__37[[#This Row],[Month]]&gt;5,RTO__37[[#This Row],[Month]]&lt;10,RTO__37[[#This Row],[Day of Week]]&lt;=5,RTO__37[[#This Row],[Hour]]&gt;=15,RTO__37[[#This Row],[Hour]]&lt;=18),"ON","OFF")</f>
        <v>OFF</v>
      </c>
      <c r="G124"/>
      <c r="H124"/>
      <c r="I124"/>
    </row>
    <row r="125" spans="1:9" x14ac:dyDescent="0.25">
      <c r="A125" s="34">
        <v>45533</v>
      </c>
      <c r="B125" s="64">
        <v>8</v>
      </c>
      <c r="C125" s="64">
        <v>4</v>
      </c>
      <c r="D125" s="64">
        <v>4</v>
      </c>
      <c r="E125" s="42">
        <v>23.59</v>
      </c>
      <c r="F125" s="64" t="str">
        <f>IF(AND(RTO__37[[#This Row],[Month]]&gt;5,RTO__37[[#This Row],[Month]]&lt;10,RTO__37[[#This Row],[Day of Week]]&lt;=5,RTO__37[[#This Row],[Hour]]&gt;=15,RTO__37[[#This Row],[Hour]]&lt;=18),"ON","OFF")</f>
        <v>OFF</v>
      </c>
      <c r="G125"/>
      <c r="H125"/>
      <c r="I125"/>
    </row>
    <row r="126" spans="1:9" x14ac:dyDescent="0.25">
      <c r="A126" s="34">
        <v>45533</v>
      </c>
      <c r="B126" s="64">
        <v>8</v>
      </c>
      <c r="C126" s="64">
        <v>4</v>
      </c>
      <c r="D126" s="64">
        <v>5</v>
      </c>
      <c r="E126" s="42">
        <v>20.997399999999999</v>
      </c>
      <c r="F126" s="64" t="str">
        <f>IF(AND(RTO__37[[#This Row],[Month]]&gt;5,RTO__37[[#This Row],[Month]]&lt;10,RTO__37[[#This Row],[Day of Week]]&lt;=5,RTO__37[[#This Row],[Hour]]&gt;=15,RTO__37[[#This Row],[Hour]]&lt;=18),"ON","OFF")</f>
        <v>OFF</v>
      </c>
      <c r="G126"/>
      <c r="H126"/>
      <c r="I126"/>
    </row>
    <row r="127" spans="1:9" x14ac:dyDescent="0.25">
      <c r="A127" s="34">
        <v>45533</v>
      </c>
      <c r="B127" s="64">
        <v>8</v>
      </c>
      <c r="C127" s="64">
        <v>4</v>
      </c>
      <c r="D127" s="64">
        <v>6</v>
      </c>
      <c r="E127" s="42">
        <v>30.3874</v>
      </c>
      <c r="F127" s="64" t="str">
        <f>IF(AND(RTO__37[[#This Row],[Month]]&gt;5,RTO__37[[#This Row],[Month]]&lt;10,RTO__37[[#This Row],[Day of Week]]&lt;=5,RTO__37[[#This Row],[Hour]]&gt;=15,RTO__37[[#This Row],[Hour]]&lt;=18),"ON","OFF")</f>
        <v>OFF</v>
      </c>
      <c r="G127"/>
      <c r="H127"/>
      <c r="I127"/>
    </row>
    <row r="128" spans="1:9" x14ac:dyDescent="0.25">
      <c r="A128" s="34">
        <v>45533</v>
      </c>
      <c r="B128" s="64">
        <v>8</v>
      </c>
      <c r="C128" s="64">
        <v>4</v>
      </c>
      <c r="D128" s="64">
        <v>7</v>
      </c>
      <c r="E128" s="42">
        <v>32.576700000000002</v>
      </c>
      <c r="F128" s="64" t="str">
        <f>IF(AND(RTO__37[[#This Row],[Month]]&gt;5,RTO__37[[#This Row],[Month]]&lt;10,RTO__37[[#This Row],[Day of Week]]&lt;=5,RTO__37[[#This Row],[Hour]]&gt;=15,RTO__37[[#This Row],[Hour]]&lt;=18),"ON","OFF")</f>
        <v>OFF</v>
      </c>
      <c r="G128"/>
      <c r="H128"/>
      <c r="I128"/>
    </row>
    <row r="129" spans="1:9" x14ac:dyDescent="0.25">
      <c r="A129" s="34">
        <v>45533</v>
      </c>
      <c r="B129" s="64">
        <v>8</v>
      </c>
      <c r="C129" s="64">
        <v>4</v>
      </c>
      <c r="D129" s="64">
        <v>8</v>
      </c>
      <c r="E129" s="42">
        <v>3.4262000000000001</v>
      </c>
      <c r="F129" s="64" t="str">
        <f>IF(AND(RTO__37[[#This Row],[Month]]&gt;5,RTO__37[[#This Row],[Month]]&lt;10,RTO__37[[#This Row],[Day of Week]]&lt;=5,RTO__37[[#This Row],[Hour]]&gt;=15,RTO__37[[#This Row],[Hour]]&lt;=18),"ON","OFF")</f>
        <v>OFF</v>
      </c>
      <c r="G129"/>
      <c r="H129"/>
      <c r="I129"/>
    </row>
    <row r="130" spans="1:9" x14ac:dyDescent="0.25">
      <c r="A130" s="34">
        <v>45533</v>
      </c>
      <c r="B130" s="64">
        <v>8</v>
      </c>
      <c r="C130" s="64">
        <v>4</v>
      </c>
      <c r="D130" s="64">
        <v>9</v>
      </c>
      <c r="E130" s="42">
        <v>15.8283</v>
      </c>
      <c r="F130" s="64" t="str">
        <f>IF(AND(RTO__37[[#This Row],[Month]]&gt;5,RTO__37[[#This Row],[Month]]&lt;10,RTO__37[[#This Row],[Day of Week]]&lt;=5,RTO__37[[#This Row],[Hour]]&gt;=15,RTO__37[[#This Row],[Hour]]&lt;=18),"ON","OFF")</f>
        <v>OFF</v>
      </c>
      <c r="G130"/>
      <c r="H130"/>
      <c r="I130"/>
    </row>
    <row r="131" spans="1:9" x14ac:dyDescent="0.25">
      <c r="A131" s="34">
        <v>45533</v>
      </c>
      <c r="B131" s="64">
        <v>8</v>
      </c>
      <c r="C131" s="64">
        <v>4</v>
      </c>
      <c r="D131" s="64">
        <v>10</v>
      </c>
      <c r="E131" s="42">
        <v>6.5502000000000002</v>
      </c>
      <c r="F131" s="64" t="str">
        <f>IF(AND(RTO__37[[#This Row],[Month]]&gt;5,RTO__37[[#This Row],[Month]]&lt;10,RTO__37[[#This Row],[Day of Week]]&lt;=5,RTO__37[[#This Row],[Hour]]&gt;=15,RTO__37[[#This Row],[Hour]]&lt;=18),"ON","OFF")</f>
        <v>OFF</v>
      </c>
      <c r="G131"/>
      <c r="H131"/>
      <c r="I131"/>
    </row>
    <row r="132" spans="1:9" x14ac:dyDescent="0.25">
      <c r="A132" s="34">
        <v>45533</v>
      </c>
      <c r="B132" s="64">
        <v>8</v>
      </c>
      <c r="C132" s="64">
        <v>4</v>
      </c>
      <c r="D132" s="64">
        <v>11</v>
      </c>
      <c r="E132" s="42">
        <v>10.952999999999999</v>
      </c>
      <c r="F132" s="64" t="str">
        <f>IF(AND(RTO__37[[#This Row],[Month]]&gt;5,RTO__37[[#This Row],[Month]]&lt;10,RTO__37[[#This Row],[Day of Week]]&lt;=5,RTO__37[[#This Row],[Hour]]&gt;=15,RTO__37[[#This Row],[Hour]]&lt;=18),"ON","OFF")</f>
        <v>OFF</v>
      </c>
      <c r="G132"/>
      <c r="H132"/>
      <c r="I132"/>
    </row>
    <row r="133" spans="1:9" x14ac:dyDescent="0.25">
      <c r="A133" s="34">
        <v>45533</v>
      </c>
      <c r="B133" s="64">
        <v>8</v>
      </c>
      <c r="C133" s="64">
        <v>4</v>
      </c>
      <c r="D133" s="64">
        <v>12</v>
      </c>
      <c r="E133" s="42">
        <v>15.2806</v>
      </c>
      <c r="F133" s="64" t="str">
        <f>IF(AND(RTO__37[[#This Row],[Month]]&gt;5,RTO__37[[#This Row],[Month]]&lt;10,RTO__37[[#This Row],[Day of Week]]&lt;=5,RTO__37[[#This Row],[Hour]]&gt;=15,RTO__37[[#This Row],[Hour]]&lt;=18),"ON","OFF")</f>
        <v>OFF</v>
      </c>
      <c r="G133"/>
      <c r="H133"/>
      <c r="I133"/>
    </row>
    <row r="134" spans="1:9" x14ac:dyDescent="0.25">
      <c r="A134" s="34">
        <v>45533</v>
      </c>
      <c r="B134" s="64">
        <v>8</v>
      </c>
      <c r="C134" s="64">
        <v>4</v>
      </c>
      <c r="D134" s="64">
        <v>13</v>
      </c>
      <c r="E134" s="42">
        <v>13.7377</v>
      </c>
      <c r="F134" s="64" t="str">
        <f>IF(AND(RTO__37[[#This Row],[Month]]&gt;5,RTO__37[[#This Row],[Month]]&lt;10,RTO__37[[#This Row],[Day of Week]]&lt;=5,RTO__37[[#This Row],[Hour]]&gt;=15,RTO__37[[#This Row],[Hour]]&lt;=18),"ON","OFF")</f>
        <v>OFF</v>
      </c>
      <c r="G134"/>
      <c r="H134"/>
      <c r="I134"/>
    </row>
    <row r="135" spans="1:9" x14ac:dyDescent="0.25">
      <c r="A135" s="34">
        <v>45533</v>
      </c>
      <c r="B135" s="64">
        <v>8</v>
      </c>
      <c r="C135" s="64">
        <v>4</v>
      </c>
      <c r="D135" s="64">
        <v>14</v>
      </c>
      <c r="E135" s="42">
        <v>13.869899999999999</v>
      </c>
      <c r="F135" s="64" t="str">
        <f>IF(AND(RTO__37[[#This Row],[Month]]&gt;5,RTO__37[[#This Row],[Month]]&lt;10,RTO__37[[#This Row],[Day of Week]]&lt;=5,RTO__37[[#This Row],[Hour]]&gt;=15,RTO__37[[#This Row],[Hour]]&lt;=18),"ON","OFF")</f>
        <v>OFF</v>
      </c>
      <c r="G135"/>
      <c r="H135"/>
      <c r="I135"/>
    </row>
    <row r="136" spans="1:9" x14ac:dyDescent="0.25">
      <c r="A136" s="34">
        <v>45533</v>
      </c>
      <c r="B136" s="64">
        <v>8</v>
      </c>
      <c r="C136" s="64">
        <v>4</v>
      </c>
      <c r="D136" s="64">
        <v>15</v>
      </c>
      <c r="E136" s="42">
        <v>17.094000000000001</v>
      </c>
      <c r="F136" s="64" t="str">
        <f>IF(AND(RTO__37[[#This Row],[Month]]&gt;5,RTO__37[[#This Row],[Month]]&lt;10,RTO__37[[#This Row],[Day of Week]]&lt;=5,RTO__37[[#This Row],[Hour]]&gt;=15,RTO__37[[#This Row],[Hour]]&lt;=18),"ON","OFF")</f>
        <v>ON</v>
      </c>
      <c r="G136"/>
      <c r="H136"/>
      <c r="I136"/>
    </row>
    <row r="137" spans="1:9" x14ac:dyDescent="0.25">
      <c r="A137" s="34">
        <v>45533</v>
      </c>
      <c r="B137" s="64">
        <v>8</v>
      </c>
      <c r="C137" s="64">
        <v>4</v>
      </c>
      <c r="D137" s="64">
        <v>16</v>
      </c>
      <c r="E137" s="42">
        <v>24.299399999999999</v>
      </c>
      <c r="F137" s="64" t="str">
        <f>IF(AND(RTO__37[[#This Row],[Month]]&gt;5,RTO__37[[#This Row],[Month]]&lt;10,RTO__37[[#This Row],[Day of Week]]&lt;=5,RTO__37[[#This Row],[Hour]]&gt;=15,RTO__37[[#This Row],[Hour]]&lt;=18),"ON","OFF")</f>
        <v>ON</v>
      </c>
      <c r="G137"/>
      <c r="H137"/>
      <c r="I137"/>
    </row>
    <row r="138" spans="1:9" x14ac:dyDescent="0.25">
      <c r="A138" s="34">
        <v>45533</v>
      </c>
      <c r="B138" s="64">
        <v>8</v>
      </c>
      <c r="C138" s="64">
        <v>4</v>
      </c>
      <c r="D138" s="64">
        <v>17</v>
      </c>
      <c r="E138" s="42">
        <v>24.175899999999999</v>
      </c>
      <c r="F138" s="64" t="str">
        <f>IF(AND(RTO__37[[#This Row],[Month]]&gt;5,RTO__37[[#This Row],[Month]]&lt;10,RTO__37[[#This Row],[Day of Week]]&lt;=5,RTO__37[[#This Row],[Hour]]&gt;=15,RTO__37[[#This Row],[Hour]]&lt;=18),"ON","OFF")</f>
        <v>ON</v>
      </c>
      <c r="G138"/>
      <c r="H138"/>
      <c r="I138"/>
    </row>
    <row r="139" spans="1:9" x14ac:dyDescent="0.25">
      <c r="A139" s="34">
        <v>45533</v>
      </c>
      <c r="B139" s="64">
        <v>8</v>
      </c>
      <c r="C139" s="64">
        <v>4</v>
      </c>
      <c r="D139" s="64">
        <v>18</v>
      </c>
      <c r="E139" s="42">
        <v>26.705500000000001</v>
      </c>
      <c r="F139" s="64" t="str">
        <f>IF(AND(RTO__37[[#This Row],[Month]]&gt;5,RTO__37[[#This Row],[Month]]&lt;10,RTO__37[[#This Row],[Day of Week]]&lt;=5,RTO__37[[#This Row],[Hour]]&gt;=15,RTO__37[[#This Row],[Hour]]&lt;=18),"ON","OFF")</f>
        <v>ON</v>
      </c>
      <c r="G139"/>
      <c r="H139"/>
      <c r="I139"/>
    </row>
    <row r="140" spans="1:9" x14ac:dyDescent="0.25">
      <c r="A140" s="34">
        <v>45533</v>
      </c>
      <c r="B140" s="64">
        <v>8</v>
      </c>
      <c r="C140" s="64">
        <v>4</v>
      </c>
      <c r="D140" s="64">
        <v>19</v>
      </c>
      <c r="E140" s="42">
        <v>35.956800000000001</v>
      </c>
      <c r="F140" s="64" t="str">
        <f>IF(AND(RTO__37[[#This Row],[Month]]&gt;5,RTO__37[[#This Row],[Month]]&lt;10,RTO__37[[#This Row],[Day of Week]]&lt;=5,RTO__37[[#This Row],[Hour]]&gt;=15,RTO__37[[#This Row],[Hour]]&lt;=18),"ON","OFF")</f>
        <v>OFF</v>
      </c>
      <c r="G140"/>
      <c r="H140"/>
      <c r="I140"/>
    </row>
    <row r="141" spans="1:9" x14ac:dyDescent="0.25">
      <c r="A141" s="34">
        <v>45533</v>
      </c>
      <c r="B141" s="64">
        <v>8</v>
      </c>
      <c r="C141" s="64">
        <v>4</v>
      </c>
      <c r="D141" s="64">
        <v>20</v>
      </c>
      <c r="E141" s="42">
        <v>32.968400000000003</v>
      </c>
      <c r="F141" s="64" t="str">
        <f>IF(AND(RTO__37[[#This Row],[Month]]&gt;5,RTO__37[[#This Row],[Month]]&lt;10,RTO__37[[#This Row],[Day of Week]]&lt;=5,RTO__37[[#This Row],[Hour]]&gt;=15,RTO__37[[#This Row],[Hour]]&lt;=18),"ON","OFF")</f>
        <v>OFF</v>
      </c>
      <c r="G141"/>
      <c r="H141"/>
      <c r="I141"/>
    </row>
    <row r="142" spans="1:9" x14ac:dyDescent="0.25">
      <c r="A142" s="34">
        <v>45533</v>
      </c>
      <c r="B142" s="64">
        <v>8</v>
      </c>
      <c r="C142" s="64">
        <v>4</v>
      </c>
      <c r="D142" s="64">
        <v>21</v>
      </c>
      <c r="E142" s="42">
        <v>13.3675</v>
      </c>
      <c r="F142" s="64" t="str">
        <f>IF(AND(RTO__37[[#This Row],[Month]]&gt;5,RTO__37[[#This Row],[Month]]&lt;10,RTO__37[[#This Row],[Day of Week]]&lt;=5,RTO__37[[#This Row],[Hour]]&gt;=15,RTO__37[[#This Row],[Hour]]&lt;=18),"ON","OFF")</f>
        <v>OFF</v>
      </c>
      <c r="G142"/>
      <c r="H142"/>
      <c r="I142"/>
    </row>
    <row r="143" spans="1:9" x14ac:dyDescent="0.25">
      <c r="A143" s="34">
        <v>45533</v>
      </c>
      <c r="B143" s="64">
        <v>8</v>
      </c>
      <c r="C143" s="64">
        <v>4</v>
      </c>
      <c r="D143" s="64">
        <v>22</v>
      </c>
      <c r="E143" s="42">
        <v>4.8823999999999996</v>
      </c>
      <c r="F143" s="64" t="str">
        <f>IF(AND(RTO__37[[#This Row],[Month]]&gt;5,RTO__37[[#This Row],[Month]]&lt;10,RTO__37[[#This Row],[Day of Week]]&lt;=5,RTO__37[[#This Row],[Hour]]&gt;=15,RTO__37[[#This Row],[Hour]]&lt;=18),"ON","OFF")</f>
        <v>OFF</v>
      </c>
      <c r="G143"/>
      <c r="H143"/>
      <c r="I143"/>
    </row>
    <row r="144" spans="1:9" x14ac:dyDescent="0.25">
      <c r="A144" s="34">
        <v>45533</v>
      </c>
      <c r="B144" s="64">
        <v>8</v>
      </c>
      <c r="C144" s="64">
        <v>4</v>
      </c>
      <c r="D144" s="64">
        <v>23</v>
      </c>
      <c r="E144" s="42">
        <v>23.4665</v>
      </c>
      <c r="F144" s="64" t="str">
        <f>IF(AND(RTO__37[[#This Row],[Month]]&gt;5,RTO__37[[#This Row],[Month]]&lt;10,RTO__37[[#This Row],[Day of Week]]&lt;=5,RTO__37[[#This Row],[Hour]]&gt;=15,RTO__37[[#This Row],[Hour]]&lt;=18),"ON","OFF")</f>
        <v>OFF</v>
      </c>
      <c r="G144"/>
      <c r="H144"/>
      <c r="I144"/>
    </row>
    <row r="145" spans="1:9" x14ac:dyDescent="0.25">
      <c r="A145" s="34">
        <v>45533</v>
      </c>
      <c r="B145" s="64">
        <v>8</v>
      </c>
      <c r="C145" s="64">
        <v>4</v>
      </c>
      <c r="D145" s="64">
        <v>24</v>
      </c>
      <c r="E145" s="42">
        <v>13.7903</v>
      </c>
      <c r="F145" s="64" t="str">
        <f>IF(AND(RTO__37[[#This Row],[Month]]&gt;5,RTO__37[[#This Row],[Month]]&lt;10,RTO__37[[#This Row],[Day of Week]]&lt;=5,RTO__37[[#This Row],[Hour]]&gt;=15,RTO__37[[#This Row],[Hour]]&lt;=18),"ON","OFF")</f>
        <v>OFF</v>
      </c>
      <c r="G145"/>
      <c r="H145"/>
      <c r="I145"/>
    </row>
    <row r="146" spans="1:9" x14ac:dyDescent="0.25">
      <c r="A146" s="34">
        <v>45534</v>
      </c>
      <c r="B146" s="64">
        <v>8</v>
      </c>
      <c r="C146" s="64">
        <v>5</v>
      </c>
      <c r="D146" s="64">
        <v>1</v>
      </c>
      <c r="E146" s="42">
        <v>11.957100000000001</v>
      </c>
      <c r="F146" s="64" t="str">
        <f>IF(AND(RTO__37[[#This Row],[Month]]&gt;5,RTO__37[[#This Row],[Month]]&lt;10,RTO__37[[#This Row],[Day of Week]]&lt;=5,RTO__37[[#This Row],[Hour]]&gt;=15,RTO__37[[#This Row],[Hour]]&lt;=18),"ON","OFF")</f>
        <v>OFF</v>
      </c>
      <c r="G146"/>
      <c r="H146"/>
      <c r="I146"/>
    </row>
    <row r="147" spans="1:9" x14ac:dyDescent="0.25">
      <c r="A147" s="34">
        <v>45534</v>
      </c>
      <c r="B147" s="64">
        <v>8</v>
      </c>
      <c r="C147" s="64">
        <v>5</v>
      </c>
      <c r="D147" s="64">
        <v>2</v>
      </c>
      <c r="E147" s="42">
        <v>5.7324999999999999</v>
      </c>
      <c r="F147" s="64" t="str">
        <f>IF(AND(RTO__37[[#This Row],[Month]]&gt;5,RTO__37[[#This Row],[Month]]&lt;10,RTO__37[[#This Row],[Day of Week]]&lt;=5,RTO__37[[#This Row],[Hour]]&gt;=15,RTO__37[[#This Row],[Hour]]&lt;=18),"ON","OFF")</f>
        <v>OFF</v>
      </c>
      <c r="G147"/>
      <c r="H147"/>
      <c r="I147"/>
    </row>
    <row r="148" spans="1:9" x14ac:dyDescent="0.25">
      <c r="A148" s="34">
        <v>45534</v>
      </c>
      <c r="B148" s="64">
        <v>8</v>
      </c>
      <c r="C148" s="64">
        <v>5</v>
      </c>
      <c r="D148" s="64">
        <v>3</v>
      </c>
      <c r="E148" s="42">
        <v>4.9572000000000003</v>
      </c>
      <c r="F148" s="64" t="str">
        <f>IF(AND(RTO__37[[#This Row],[Month]]&gt;5,RTO__37[[#This Row],[Month]]&lt;10,RTO__37[[#This Row],[Day of Week]]&lt;=5,RTO__37[[#This Row],[Hour]]&gt;=15,RTO__37[[#This Row],[Hour]]&lt;=18),"ON","OFF")</f>
        <v>OFF</v>
      </c>
      <c r="G148"/>
      <c r="H148"/>
      <c r="I148"/>
    </row>
    <row r="149" spans="1:9" x14ac:dyDescent="0.25">
      <c r="A149" s="34">
        <v>45534</v>
      </c>
      <c r="B149" s="64">
        <v>8</v>
      </c>
      <c r="C149" s="64">
        <v>5</v>
      </c>
      <c r="D149" s="64">
        <v>4</v>
      </c>
      <c r="E149" s="42">
        <v>4.8273999999999999</v>
      </c>
      <c r="F149" s="64" t="str">
        <f>IF(AND(RTO__37[[#This Row],[Month]]&gt;5,RTO__37[[#This Row],[Month]]&lt;10,RTO__37[[#This Row],[Day of Week]]&lt;=5,RTO__37[[#This Row],[Hour]]&gt;=15,RTO__37[[#This Row],[Hour]]&lt;=18),"ON","OFF")</f>
        <v>OFF</v>
      </c>
      <c r="G149"/>
      <c r="H149"/>
      <c r="I149"/>
    </row>
    <row r="150" spans="1:9" x14ac:dyDescent="0.25">
      <c r="A150" s="34">
        <v>45534</v>
      </c>
      <c r="B150" s="64">
        <v>8</v>
      </c>
      <c r="C150" s="64">
        <v>5</v>
      </c>
      <c r="D150" s="64">
        <v>5</v>
      </c>
      <c r="E150" s="42">
        <v>4.7770000000000001</v>
      </c>
      <c r="F150" s="64" t="str">
        <f>IF(AND(RTO__37[[#This Row],[Month]]&gt;5,RTO__37[[#This Row],[Month]]&lt;10,RTO__37[[#This Row],[Day of Week]]&lt;=5,RTO__37[[#This Row],[Hour]]&gt;=15,RTO__37[[#This Row],[Hour]]&lt;=18),"ON","OFF")</f>
        <v>OFF</v>
      </c>
      <c r="G150"/>
      <c r="H150"/>
      <c r="I150"/>
    </row>
    <row r="151" spans="1:9" x14ac:dyDescent="0.25">
      <c r="A151" s="34">
        <v>45534</v>
      </c>
      <c r="B151" s="64">
        <v>8</v>
      </c>
      <c r="C151" s="64">
        <v>5</v>
      </c>
      <c r="D151" s="64">
        <v>6</v>
      </c>
      <c r="E151" s="42">
        <v>5.3220000000000001</v>
      </c>
      <c r="F151" s="64" t="str">
        <f>IF(AND(RTO__37[[#This Row],[Month]]&gt;5,RTO__37[[#This Row],[Month]]&lt;10,RTO__37[[#This Row],[Day of Week]]&lt;=5,RTO__37[[#This Row],[Hour]]&gt;=15,RTO__37[[#This Row],[Hour]]&lt;=18),"ON","OFF")</f>
        <v>OFF</v>
      </c>
      <c r="G151"/>
      <c r="H151"/>
      <c r="I151"/>
    </row>
    <row r="152" spans="1:9" x14ac:dyDescent="0.25">
      <c r="A152" s="34">
        <v>45534</v>
      </c>
      <c r="B152" s="64">
        <v>8</v>
      </c>
      <c r="C152" s="64">
        <v>5</v>
      </c>
      <c r="D152" s="64">
        <v>7</v>
      </c>
      <c r="E152" s="42">
        <v>4.6429</v>
      </c>
      <c r="F152" s="64" t="str">
        <f>IF(AND(RTO__37[[#This Row],[Month]]&gt;5,RTO__37[[#This Row],[Month]]&lt;10,RTO__37[[#This Row],[Day of Week]]&lt;=5,RTO__37[[#This Row],[Hour]]&gt;=15,RTO__37[[#This Row],[Hour]]&lt;=18),"ON","OFF")</f>
        <v>OFF</v>
      </c>
      <c r="G152"/>
      <c r="H152"/>
      <c r="I152"/>
    </row>
    <row r="153" spans="1:9" x14ac:dyDescent="0.25">
      <c r="A153" s="34">
        <v>45534</v>
      </c>
      <c r="B153" s="64">
        <v>8</v>
      </c>
      <c r="C153" s="64">
        <v>5</v>
      </c>
      <c r="D153" s="64">
        <v>8</v>
      </c>
      <c r="E153" s="42">
        <v>3.4498000000000002</v>
      </c>
      <c r="F153" s="64" t="str">
        <f>IF(AND(RTO__37[[#This Row],[Month]]&gt;5,RTO__37[[#This Row],[Month]]&lt;10,RTO__37[[#This Row],[Day of Week]]&lt;=5,RTO__37[[#This Row],[Hour]]&gt;=15,RTO__37[[#This Row],[Hour]]&lt;=18),"ON","OFF")</f>
        <v>OFF</v>
      </c>
      <c r="G153"/>
      <c r="H153"/>
      <c r="I153"/>
    </row>
    <row r="154" spans="1:9" x14ac:dyDescent="0.25">
      <c r="A154" s="34">
        <v>45534</v>
      </c>
      <c r="B154" s="64">
        <v>8</v>
      </c>
      <c r="C154" s="64">
        <v>5</v>
      </c>
      <c r="D154" s="64">
        <v>9</v>
      </c>
      <c r="E154" s="42">
        <v>4.0397999999999996</v>
      </c>
      <c r="F154" s="64" t="str">
        <f>IF(AND(RTO__37[[#This Row],[Month]]&gt;5,RTO__37[[#This Row],[Month]]&lt;10,RTO__37[[#This Row],[Day of Week]]&lt;=5,RTO__37[[#This Row],[Hour]]&gt;=15,RTO__37[[#This Row],[Hour]]&lt;=18),"ON","OFF")</f>
        <v>OFF</v>
      </c>
      <c r="G154"/>
      <c r="H154"/>
      <c r="I154"/>
    </row>
    <row r="155" spans="1:9" x14ac:dyDescent="0.25">
      <c r="A155" s="34">
        <v>45534</v>
      </c>
      <c r="B155" s="64">
        <v>8</v>
      </c>
      <c r="C155" s="64">
        <v>5</v>
      </c>
      <c r="D155" s="64">
        <v>10</v>
      </c>
      <c r="E155" s="42">
        <v>2.3334000000000001</v>
      </c>
      <c r="F155" s="64" t="str">
        <f>IF(AND(RTO__37[[#This Row],[Month]]&gt;5,RTO__37[[#This Row],[Month]]&lt;10,RTO__37[[#This Row],[Day of Week]]&lt;=5,RTO__37[[#This Row],[Hour]]&gt;=15,RTO__37[[#This Row],[Hour]]&lt;=18),"ON","OFF")</f>
        <v>OFF</v>
      </c>
      <c r="G155"/>
      <c r="H155"/>
      <c r="I155"/>
    </row>
    <row r="156" spans="1:9" x14ac:dyDescent="0.25">
      <c r="A156" s="34">
        <v>45534</v>
      </c>
      <c r="B156" s="64">
        <v>8</v>
      </c>
      <c r="C156" s="64">
        <v>5</v>
      </c>
      <c r="D156" s="64">
        <v>11</v>
      </c>
      <c r="E156" s="42">
        <v>4.34</v>
      </c>
      <c r="F156" s="64" t="str">
        <f>IF(AND(RTO__37[[#This Row],[Month]]&gt;5,RTO__37[[#This Row],[Month]]&lt;10,RTO__37[[#This Row],[Day of Week]]&lt;=5,RTO__37[[#This Row],[Hour]]&gt;=15,RTO__37[[#This Row],[Hour]]&lt;=18),"ON","OFF")</f>
        <v>OFF</v>
      </c>
      <c r="G156"/>
      <c r="H156"/>
      <c r="I156"/>
    </row>
    <row r="157" spans="1:9" x14ac:dyDescent="0.25">
      <c r="A157" s="34">
        <v>45534</v>
      </c>
      <c r="B157" s="64">
        <v>8</v>
      </c>
      <c r="C157" s="64">
        <v>5</v>
      </c>
      <c r="D157" s="64">
        <v>12</v>
      </c>
      <c r="E157" s="42">
        <v>7.4798</v>
      </c>
      <c r="F157" s="64" t="str">
        <f>IF(AND(RTO__37[[#This Row],[Month]]&gt;5,RTO__37[[#This Row],[Month]]&lt;10,RTO__37[[#This Row],[Day of Week]]&lt;=5,RTO__37[[#This Row],[Hour]]&gt;=15,RTO__37[[#This Row],[Hour]]&lt;=18),"ON","OFF")</f>
        <v>OFF</v>
      </c>
      <c r="G157"/>
      <c r="H157"/>
      <c r="I157"/>
    </row>
    <row r="158" spans="1:9" x14ac:dyDescent="0.25">
      <c r="A158" s="34">
        <v>45534</v>
      </c>
      <c r="B158" s="64">
        <v>8</v>
      </c>
      <c r="C158" s="64">
        <v>5</v>
      </c>
      <c r="D158" s="64">
        <v>13</v>
      </c>
      <c r="E158" s="42">
        <v>21.910900000000002</v>
      </c>
      <c r="F158" s="64" t="str">
        <f>IF(AND(RTO__37[[#This Row],[Month]]&gt;5,RTO__37[[#This Row],[Month]]&lt;10,RTO__37[[#This Row],[Day of Week]]&lt;=5,RTO__37[[#This Row],[Hour]]&gt;=15,RTO__37[[#This Row],[Hour]]&lt;=18),"ON","OFF")</f>
        <v>OFF</v>
      </c>
      <c r="G158"/>
      <c r="H158"/>
      <c r="I158"/>
    </row>
    <row r="159" spans="1:9" x14ac:dyDescent="0.25">
      <c r="A159" s="34">
        <v>45534</v>
      </c>
      <c r="B159" s="64">
        <v>8</v>
      </c>
      <c r="C159" s="64">
        <v>5</v>
      </c>
      <c r="D159" s="64">
        <v>14</v>
      </c>
      <c r="E159" s="42">
        <v>17.808299999999999</v>
      </c>
      <c r="F159" s="64" t="str">
        <f>IF(AND(RTO__37[[#This Row],[Month]]&gt;5,RTO__37[[#This Row],[Month]]&lt;10,RTO__37[[#This Row],[Day of Week]]&lt;=5,RTO__37[[#This Row],[Hour]]&gt;=15,RTO__37[[#This Row],[Hour]]&lt;=18),"ON","OFF")</f>
        <v>OFF</v>
      </c>
      <c r="G159"/>
      <c r="H159"/>
      <c r="I159"/>
    </row>
    <row r="160" spans="1:9" x14ac:dyDescent="0.25">
      <c r="A160" s="34">
        <v>45534</v>
      </c>
      <c r="B160" s="64">
        <v>8</v>
      </c>
      <c r="C160" s="64">
        <v>5</v>
      </c>
      <c r="D160" s="64">
        <v>15</v>
      </c>
      <c r="E160" s="42">
        <v>21.3857</v>
      </c>
      <c r="F160" s="64" t="str">
        <f>IF(AND(RTO__37[[#This Row],[Month]]&gt;5,RTO__37[[#This Row],[Month]]&lt;10,RTO__37[[#This Row],[Day of Week]]&lt;=5,RTO__37[[#This Row],[Hour]]&gt;=15,RTO__37[[#This Row],[Hour]]&lt;=18),"ON","OFF")</f>
        <v>ON</v>
      </c>
      <c r="G160"/>
      <c r="H160"/>
      <c r="I160"/>
    </row>
    <row r="161" spans="1:9" x14ac:dyDescent="0.25">
      <c r="A161" s="34">
        <v>45534</v>
      </c>
      <c r="B161" s="64">
        <v>8</v>
      </c>
      <c r="C161" s="64">
        <v>5</v>
      </c>
      <c r="D161" s="64">
        <v>16</v>
      </c>
      <c r="E161" s="42">
        <v>26.955400000000001</v>
      </c>
      <c r="F161" s="64" t="str">
        <f>IF(AND(RTO__37[[#This Row],[Month]]&gt;5,RTO__37[[#This Row],[Month]]&lt;10,RTO__37[[#This Row],[Day of Week]]&lt;=5,RTO__37[[#This Row],[Hour]]&gt;=15,RTO__37[[#This Row],[Hour]]&lt;=18),"ON","OFF")</f>
        <v>ON</v>
      </c>
      <c r="G161"/>
      <c r="H161"/>
      <c r="I161"/>
    </row>
    <row r="162" spans="1:9" x14ac:dyDescent="0.25">
      <c r="A162" s="34">
        <v>45534</v>
      </c>
      <c r="B162" s="64">
        <v>8</v>
      </c>
      <c r="C162" s="64">
        <v>5</v>
      </c>
      <c r="D162" s="64">
        <v>17</v>
      </c>
      <c r="E162" s="42">
        <v>31.036200000000001</v>
      </c>
      <c r="F162" s="64" t="str">
        <f>IF(AND(RTO__37[[#This Row],[Month]]&gt;5,RTO__37[[#This Row],[Month]]&lt;10,RTO__37[[#This Row],[Day of Week]]&lt;=5,RTO__37[[#This Row],[Hour]]&gt;=15,RTO__37[[#This Row],[Hour]]&lt;=18),"ON","OFF")</f>
        <v>ON</v>
      </c>
      <c r="G162"/>
      <c r="H162"/>
      <c r="I162"/>
    </row>
    <row r="163" spans="1:9" x14ac:dyDescent="0.25">
      <c r="A163" s="34">
        <v>45534</v>
      </c>
      <c r="B163" s="64">
        <v>8</v>
      </c>
      <c r="C163" s="64">
        <v>5</v>
      </c>
      <c r="D163" s="64">
        <v>18</v>
      </c>
      <c r="E163" s="42">
        <v>41.199100000000001</v>
      </c>
      <c r="F163" s="64" t="str">
        <f>IF(AND(RTO__37[[#This Row],[Month]]&gt;5,RTO__37[[#This Row],[Month]]&lt;10,RTO__37[[#This Row],[Day of Week]]&lt;=5,RTO__37[[#This Row],[Hour]]&gt;=15,RTO__37[[#This Row],[Hour]]&lt;=18),"ON","OFF")</f>
        <v>ON</v>
      </c>
      <c r="G163"/>
      <c r="H163"/>
      <c r="I163"/>
    </row>
    <row r="164" spans="1:9" x14ac:dyDescent="0.25">
      <c r="A164" s="34">
        <v>45534</v>
      </c>
      <c r="B164" s="64">
        <v>8</v>
      </c>
      <c r="C164" s="64">
        <v>5</v>
      </c>
      <c r="D164" s="64">
        <v>19</v>
      </c>
      <c r="E164" s="42">
        <v>37.320500000000003</v>
      </c>
      <c r="F164" s="64" t="str">
        <f>IF(AND(RTO__37[[#This Row],[Month]]&gt;5,RTO__37[[#This Row],[Month]]&lt;10,RTO__37[[#This Row],[Day of Week]]&lt;=5,RTO__37[[#This Row],[Hour]]&gt;=15,RTO__37[[#This Row],[Hour]]&lt;=18),"ON","OFF")</f>
        <v>OFF</v>
      </c>
      <c r="G164"/>
      <c r="H164"/>
      <c r="I164"/>
    </row>
    <row r="165" spans="1:9" x14ac:dyDescent="0.25">
      <c r="A165" s="34">
        <v>45534</v>
      </c>
      <c r="B165" s="64">
        <v>8</v>
      </c>
      <c r="C165" s="64">
        <v>5</v>
      </c>
      <c r="D165" s="64">
        <v>20</v>
      </c>
      <c r="E165" s="42">
        <v>29.700700000000001</v>
      </c>
      <c r="F165" s="64" t="str">
        <f>IF(AND(RTO__37[[#This Row],[Month]]&gt;5,RTO__37[[#This Row],[Month]]&lt;10,RTO__37[[#This Row],[Day of Week]]&lt;=5,RTO__37[[#This Row],[Hour]]&gt;=15,RTO__37[[#This Row],[Hour]]&lt;=18),"ON","OFF")</f>
        <v>OFF</v>
      </c>
      <c r="G165"/>
      <c r="H165"/>
      <c r="I165"/>
    </row>
    <row r="166" spans="1:9" x14ac:dyDescent="0.25">
      <c r="A166" s="34">
        <v>45534</v>
      </c>
      <c r="B166" s="64">
        <v>8</v>
      </c>
      <c r="C166" s="64">
        <v>5</v>
      </c>
      <c r="D166" s="64">
        <v>21</v>
      </c>
      <c r="E166" s="42">
        <v>12.0908</v>
      </c>
      <c r="F166" s="64" t="str">
        <f>IF(AND(RTO__37[[#This Row],[Month]]&gt;5,RTO__37[[#This Row],[Month]]&lt;10,RTO__37[[#This Row],[Day of Week]]&lt;=5,RTO__37[[#This Row],[Hour]]&gt;=15,RTO__37[[#This Row],[Hour]]&lt;=18),"ON","OFF")</f>
        <v>OFF</v>
      </c>
      <c r="G166"/>
      <c r="H166"/>
      <c r="I166"/>
    </row>
    <row r="167" spans="1:9" x14ac:dyDescent="0.25">
      <c r="A167" s="34">
        <v>45534</v>
      </c>
      <c r="B167" s="64">
        <v>8</v>
      </c>
      <c r="C167" s="64">
        <v>5</v>
      </c>
      <c r="D167" s="64">
        <v>22</v>
      </c>
      <c r="E167" s="42">
        <v>21.0961</v>
      </c>
      <c r="F167" s="64" t="str">
        <f>IF(AND(RTO__37[[#This Row],[Month]]&gt;5,RTO__37[[#This Row],[Month]]&lt;10,RTO__37[[#This Row],[Day of Week]]&lt;=5,RTO__37[[#This Row],[Hour]]&gt;=15,RTO__37[[#This Row],[Hour]]&lt;=18),"ON","OFF")</f>
        <v>OFF</v>
      </c>
      <c r="G167"/>
      <c r="H167"/>
      <c r="I167"/>
    </row>
    <row r="168" spans="1:9" x14ac:dyDescent="0.25">
      <c r="A168" s="34">
        <v>45534</v>
      </c>
      <c r="B168" s="64">
        <v>8</v>
      </c>
      <c r="C168" s="64">
        <v>5</v>
      </c>
      <c r="D168" s="64">
        <v>23</v>
      </c>
      <c r="E168" s="42">
        <v>28.0062</v>
      </c>
      <c r="F168" s="64" t="str">
        <f>IF(AND(RTO__37[[#This Row],[Month]]&gt;5,RTO__37[[#This Row],[Month]]&lt;10,RTO__37[[#This Row],[Day of Week]]&lt;=5,RTO__37[[#This Row],[Hour]]&gt;=15,RTO__37[[#This Row],[Hour]]&lt;=18),"ON","OFF")</f>
        <v>OFF</v>
      </c>
      <c r="G168"/>
      <c r="H168"/>
      <c r="I168"/>
    </row>
    <row r="169" spans="1:9" x14ac:dyDescent="0.25">
      <c r="A169" s="34">
        <v>45534</v>
      </c>
      <c r="B169" s="64">
        <v>8</v>
      </c>
      <c r="C169" s="64">
        <v>5</v>
      </c>
      <c r="D169" s="64">
        <v>24</v>
      </c>
      <c r="E169" s="42">
        <v>23.702200000000001</v>
      </c>
      <c r="F169" s="64" t="str">
        <f>IF(AND(RTO__37[[#This Row],[Month]]&gt;5,RTO__37[[#This Row],[Month]]&lt;10,RTO__37[[#This Row],[Day of Week]]&lt;=5,RTO__37[[#This Row],[Hour]]&gt;=15,RTO__37[[#This Row],[Hour]]&lt;=18),"ON","OFF")</f>
        <v>OFF</v>
      </c>
      <c r="G169"/>
      <c r="H169"/>
      <c r="I169"/>
    </row>
    <row r="170" spans="1:9" x14ac:dyDescent="0.25">
      <c r="A170" s="34">
        <v>45535</v>
      </c>
      <c r="B170" s="64">
        <v>8</v>
      </c>
      <c r="C170" s="64">
        <v>6</v>
      </c>
      <c r="D170" s="64">
        <v>1</v>
      </c>
      <c r="E170" s="42">
        <v>24.583600000000001</v>
      </c>
      <c r="F170" s="64" t="str">
        <f>IF(AND(RTO__37[[#This Row],[Month]]&gt;5,RTO__37[[#This Row],[Month]]&lt;10,RTO__37[[#This Row],[Day of Week]]&lt;=5,RTO__37[[#This Row],[Hour]]&gt;=15,RTO__37[[#This Row],[Hour]]&lt;=18),"ON","OFF")</f>
        <v>OFF</v>
      </c>
      <c r="G170"/>
      <c r="H170"/>
      <c r="I170"/>
    </row>
    <row r="171" spans="1:9" x14ac:dyDescent="0.25">
      <c r="A171" s="34">
        <v>45535</v>
      </c>
      <c r="B171" s="64">
        <v>8</v>
      </c>
      <c r="C171" s="64">
        <v>6</v>
      </c>
      <c r="D171" s="64">
        <v>2</v>
      </c>
      <c r="E171" s="42">
        <v>22.924099999999999</v>
      </c>
      <c r="F171" s="64" t="str">
        <f>IF(AND(RTO__37[[#This Row],[Month]]&gt;5,RTO__37[[#This Row],[Month]]&lt;10,RTO__37[[#This Row],[Day of Week]]&lt;=5,RTO__37[[#This Row],[Hour]]&gt;=15,RTO__37[[#This Row],[Hour]]&lt;=18),"ON","OFF")</f>
        <v>OFF</v>
      </c>
      <c r="G171"/>
      <c r="H171"/>
      <c r="I171"/>
    </row>
    <row r="172" spans="1:9" x14ac:dyDescent="0.25">
      <c r="A172" s="34">
        <v>45535</v>
      </c>
      <c r="B172" s="64">
        <v>8</v>
      </c>
      <c r="C172" s="64">
        <v>6</v>
      </c>
      <c r="D172" s="64">
        <v>3</v>
      </c>
      <c r="E172" s="42">
        <v>7.9809000000000001</v>
      </c>
      <c r="F172" s="64" t="str">
        <f>IF(AND(RTO__37[[#This Row],[Month]]&gt;5,RTO__37[[#This Row],[Month]]&lt;10,RTO__37[[#This Row],[Day of Week]]&lt;=5,RTO__37[[#This Row],[Hour]]&gt;=15,RTO__37[[#This Row],[Hour]]&lt;=18),"ON","OFF")</f>
        <v>OFF</v>
      </c>
      <c r="G172"/>
      <c r="H172"/>
      <c r="I172"/>
    </row>
    <row r="173" spans="1:9" x14ac:dyDescent="0.25">
      <c r="A173" s="34">
        <v>45535</v>
      </c>
      <c r="B173" s="64">
        <v>8</v>
      </c>
      <c r="C173" s="64">
        <v>6</v>
      </c>
      <c r="D173" s="64">
        <v>4</v>
      </c>
      <c r="E173" s="42">
        <v>11.9505</v>
      </c>
      <c r="F173" s="64" t="str">
        <f>IF(AND(RTO__37[[#This Row],[Month]]&gt;5,RTO__37[[#This Row],[Month]]&lt;10,RTO__37[[#This Row],[Day of Week]]&lt;=5,RTO__37[[#This Row],[Hour]]&gt;=15,RTO__37[[#This Row],[Hour]]&lt;=18),"ON","OFF")</f>
        <v>OFF</v>
      </c>
      <c r="G173"/>
      <c r="H173"/>
      <c r="I173"/>
    </row>
    <row r="174" spans="1:9" x14ac:dyDescent="0.25">
      <c r="A174" s="34">
        <v>45535</v>
      </c>
      <c r="B174" s="64">
        <v>8</v>
      </c>
      <c r="C174" s="64">
        <v>6</v>
      </c>
      <c r="D174" s="64">
        <v>5</v>
      </c>
      <c r="E174" s="42">
        <v>3.6564000000000001</v>
      </c>
      <c r="F174" s="64" t="str">
        <f>IF(AND(RTO__37[[#This Row],[Month]]&gt;5,RTO__37[[#This Row],[Month]]&lt;10,RTO__37[[#This Row],[Day of Week]]&lt;=5,RTO__37[[#This Row],[Hour]]&gt;=15,RTO__37[[#This Row],[Hour]]&lt;=18),"ON","OFF")</f>
        <v>OFF</v>
      </c>
      <c r="G174"/>
      <c r="H174"/>
      <c r="I174"/>
    </row>
    <row r="175" spans="1:9" x14ac:dyDescent="0.25">
      <c r="A175" s="34">
        <v>45535</v>
      </c>
      <c r="B175" s="64">
        <v>8</v>
      </c>
      <c r="C175" s="64">
        <v>6</v>
      </c>
      <c r="D175" s="64">
        <v>6</v>
      </c>
      <c r="E175" s="42">
        <v>3.5215999999999998</v>
      </c>
      <c r="F175" s="64" t="str">
        <f>IF(AND(RTO__37[[#This Row],[Month]]&gt;5,RTO__37[[#This Row],[Month]]&lt;10,RTO__37[[#This Row],[Day of Week]]&lt;=5,RTO__37[[#This Row],[Hour]]&gt;=15,RTO__37[[#This Row],[Hour]]&lt;=18),"ON","OFF")</f>
        <v>OFF</v>
      </c>
      <c r="G175"/>
      <c r="H175"/>
      <c r="I175"/>
    </row>
    <row r="176" spans="1:9" x14ac:dyDescent="0.25">
      <c r="A176" s="34">
        <v>45535</v>
      </c>
      <c r="B176" s="64">
        <v>8</v>
      </c>
      <c r="C176" s="64">
        <v>6</v>
      </c>
      <c r="D176" s="64">
        <v>7</v>
      </c>
      <c r="E176" s="42">
        <v>2.3595999999999999</v>
      </c>
      <c r="F176" s="64" t="str">
        <f>IF(AND(RTO__37[[#This Row],[Month]]&gt;5,RTO__37[[#This Row],[Month]]&lt;10,RTO__37[[#This Row],[Day of Week]]&lt;=5,RTO__37[[#This Row],[Hour]]&gt;=15,RTO__37[[#This Row],[Hour]]&lt;=18),"ON","OFF")</f>
        <v>OFF</v>
      </c>
      <c r="G176"/>
      <c r="H176"/>
      <c r="I176"/>
    </row>
    <row r="177" spans="1:9" x14ac:dyDescent="0.25">
      <c r="A177" s="34">
        <v>45535</v>
      </c>
      <c r="B177" s="64">
        <v>8</v>
      </c>
      <c r="C177" s="64">
        <v>6</v>
      </c>
      <c r="D177" s="64">
        <v>8</v>
      </c>
      <c r="E177" s="42">
        <v>3.3512</v>
      </c>
      <c r="F177" s="64" t="str">
        <f>IF(AND(RTO__37[[#This Row],[Month]]&gt;5,RTO__37[[#This Row],[Month]]&lt;10,RTO__37[[#This Row],[Day of Week]]&lt;=5,RTO__37[[#This Row],[Hour]]&gt;=15,RTO__37[[#This Row],[Hour]]&lt;=18),"ON","OFF")</f>
        <v>OFF</v>
      </c>
      <c r="G177"/>
      <c r="H177"/>
      <c r="I177"/>
    </row>
    <row r="178" spans="1:9" x14ac:dyDescent="0.25">
      <c r="A178" s="34">
        <v>45535</v>
      </c>
      <c r="B178" s="64">
        <v>8</v>
      </c>
      <c r="C178" s="64">
        <v>6</v>
      </c>
      <c r="D178" s="64">
        <v>9</v>
      </c>
      <c r="E178" s="42">
        <v>2.2732999999999999</v>
      </c>
      <c r="F178" s="64" t="str">
        <f>IF(AND(RTO__37[[#This Row],[Month]]&gt;5,RTO__37[[#This Row],[Month]]&lt;10,RTO__37[[#This Row],[Day of Week]]&lt;=5,RTO__37[[#This Row],[Hour]]&gt;=15,RTO__37[[#This Row],[Hour]]&lt;=18),"ON","OFF")</f>
        <v>OFF</v>
      </c>
      <c r="G178"/>
      <c r="H178"/>
      <c r="I178"/>
    </row>
    <row r="179" spans="1:9" x14ac:dyDescent="0.25">
      <c r="A179" s="34">
        <v>45535</v>
      </c>
      <c r="B179" s="64">
        <v>8</v>
      </c>
      <c r="C179" s="64">
        <v>6</v>
      </c>
      <c r="D179" s="64">
        <v>10</v>
      </c>
      <c r="E179" s="42">
        <v>2.2608999999999999</v>
      </c>
      <c r="F179" s="64" t="str">
        <f>IF(AND(RTO__37[[#This Row],[Month]]&gt;5,RTO__37[[#This Row],[Month]]&lt;10,RTO__37[[#This Row],[Day of Week]]&lt;=5,RTO__37[[#This Row],[Hour]]&gt;=15,RTO__37[[#This Row],[Hour]]&lt;=18),"ON","OFF")</f>
        <v>OFF</v>
      </c>
      <c r="G179"/>
      <c r="H179"/>
      <c r="I179"/>
    </row>
    <row r="180" spans="1:9" x14ac:dyDescent="0.25">
      <c r="A180" s="34">
        <v>45535</v>
      </c>
      <c r="B180" s="64">
        <v>8</v>
      </c>
      <c r="C180" s="64">
        <v>6</v>
      </c>
      <c r="D180" s="64">
        <v>11</v>
      </c>
      <c r="E180" s="42">
        <v>7.4390999999999998</v>
      </c>
      <c r="F180" s="64" t="str">
        <f>IF(AND(RTO__37[[#This Row],[Month]]&gt;5,RTO__37[[#This Row],[Month]]&lt;10,RTO__37[[#This Row],[Day of Week]]&lt;=5,RTO__37[[#This Row],[Hour]]&gt;=15,RTO__37[[#This Row],[Hour]]&lt;=18),"ON","OFF")</f>
        <v>OFF</v>
      </c>
      <c r="G180"/>
      <c r="H180"/>
      <c r="I180"/>
    </row>
    <row r="181" spans="1:9" x14ac:dyDescent="0.25">
      <c r="A181" s="34">
        <v>45535</v>
      </c>
      <c r="B181" s="64">
        <v>8</v>
      </c>
      <c r="C181" s="64">
        <v>6</v>
      </c>
      <c r="D181" s="64">
        <v>12</v>
      </c>
      <c r="E181" s="42">
        <v>20.0989</v>
      </c>
      <c r="F181" s="64" t="str">
        <f>IF(AND(RTO__37[[#This Row],[Month]]&gt;5,RTO__37[[#This Row],[Month]]&lt;10,RTO__37[[#This Row],[Day of Week]]&lt;=5,RTO__37[[#This Row],[Hour]]&gt;=15,RTO__37[[#This Row],[Hour]]&lt;=18),"ON","OFF")</f>
        <v>OFF</v>
      </c>
      <c r="G181"/>
      <c r="H181"/>
      <c r="I181"/>
    </row>
    <row r="182" spans="1:9" x14ac:dyDescent="0.25">
      <c r="A182" s="34">
        <v>45535</v>
      </c>
      <c r="B182" s="64">
        <v>8</v>
      </c>
      <c r="C182" s="64">
        <v>6</v>
      </c>
      <c r="D182" s="64">
        <v>13</v>
      </c>
      <c r="E182" s="42">
        <v>22.074100000000001</v>
      </c>
      <c r="F182" s="64" t="str">
        <f>IF(AND(RTO__37[[#This Row],[Month]]&gt;5,RTO__37[[#This Row],[Month]]&lt;10,RTO__37[[#This Row],[Day of Week]]&lt;=5,RTO__37[[#This Row],[Hour]]&gt;=15,RTO__37[[#This Row],[Hour]]&lt;=18),"ON","OFF")</f>
        <v>OFF</v>
      </c>
      <c r="G182"/>
      <c r="H182"/>
      <c r="I182"/>
    </row>
    <row r="183" spans="1:9" x14ac:dyDescent="0.25">
      <c r="A183" s="34">
        <v>45535</v>
      </c>
      <c r="B183" s="64">
        <v>8</v>
      </c>
      <c r="C183" s="64">
        <v>6</v>
      </c>
      <c r="D183" s="64">
        <v>14</v>
      </c>
      <c r="E183" s="42">
        <v>24.090499999999999</v>
      </c>
      <c r="F183" s="64" t="str">
        <f>IF(AND(RTO__37[[#This Row],[Month]]&gt;5,RTO__37[[#This Row],[Month]]&lt;10,RTO__37[[#This Row],[Day of Week]]&lt;=5,RTO__37[[#This Row],[Hour]]&gt;=15,RTO__37[[#This Row],[Hour]]&lt;=18),"ON","OFF")</f>
        <v>OFF</v>
      </c>
      <c r="G183"/>
      <c r="H183"/>
      <c r="I183"/>
    </row>
    <row r="184" spans="1:9" x14ac:dyDescent="0.25">
      <c r="A184" s="34">
        <v>45535</v>
      </c>
      <c r="B184" s="64">
        <v>8</v>
      </c>
      <c r="C184" s="64">
        <v>6</v>
      </c>
      <c r="D184" s="64">
        <v>15</v>
      </c>
      <c r="E184" s="42">
        <v>29.2898</v>
      </c>
      <c r="F184" s="64" t="str">
        <f>IF(AND(RTO__37[[#This Row],[Month]]&gt;5,RTO__37[[#This Row],[Month]]&lt;10,RTO__37[[#This Row],[Day of Week]]&lt;=5,RTO__37[[#This Row],[Hour]]&gt;=15,RTO__37[[#This Row],[Hour]]&lt;=18),"ON","OFF")</f>
        <v>OFF</v>
      </c>
      <c r="G184"/>
      <c r="H184"/>
      <c r="I184"/>
    </row>
    <row r="185" spans="1:9" x14ac:dyDescent="0.25">
      <c r="A185" s="34">
        <v>45535</v>
      </c>
      <c r="B185" s="64">
        <v>8</v>
      </c>
      <c r="C185" s="64">
        <v>6</v>
      </c>
      <c r="D185" s="64">
        <v>16</v>
      </c>
      <c r="E185" s="42">
        <v>32.633800000000001</v>
      </c>
      <c r="F185" s="64" t="str">
        <f>IF(AND(RTO__37[[#This Row],[Month]]&gt;5,RTO__37[[#This Row],[Month]]&lt;10,RTO__37[[#This Row],[Day of Week]]&lt;=5,RTO__37[[#This Row],[Hour]]&gt;=15,RTO__37[[#This Row],[Hour]]&lt;=18),"ON","OFF")</f>
        <v>OFF</v>
      </c>
      <c r="G185"/>
      <c r="H185"/>
      <c r="I185"/>
    </row>
    <row r="186" spans="1:9" x14ac:dyDescent="0.25">
      <c r="A186" s="34">
        <v>45535</v>
      </c>
      <c r="B186" s="64">
        <v>8</v>
      </c>
      <c r="C186" s="64">
        <v>6</v>
      </c>
      <c r="D186" s="64">
        <v>17</v>
      </c>
      <c r="E186" s="42">
        <v>37.7363</v>
      </c>
      <c r="F186" s="64" t="str">
        <f>IF(AND(RTO__37[[#This Row],[Month]]&gt;5,RTO__37[[#This Row],[Month]]&lt;10,RTO__37[[#This Row],[Day of Week]]&lt;=5,RTO__37[[#This Row],[Hour]]&gt;=15,RTO__37[[#This Row],[Hour]]&lt;=18),"ON","OFF")</f>
        <v>OFF</v>
      </c>
      <c r="G186"/>
      <c r="H186"/>
      <c r="I186"/>
    </row>
    <row r="187" spans="1:9" x14ac:dyDescent="0.25">
      <c r="A187" s="34">
        <v>45535</v>
      </c>
      <c r="B187" s="64">
        <v>8</v>
      </c>
      <c r="C187" s="64">
        <v>6</v>
      </c>
      <c r="D187" s="64">
        <v>18</v>
      </c>
      <c r="E187" s="42">
        <v>42.642000000000003</v>
      </c>
      <c r="F187" s="64" t="str">
        <f>IF(AND(RTO__37[[#This Row],[Month]]&gt;5,RTO__37[[#This Row],[Month]]&lt;10,RTO__37[[#This Row],[Day of Week]]&lt;=5,RTO__37[[#This Row],[Hour]]&gt;=15,RTO__37[[#This Row],[Hour]]&lt;=18),"ON","OFF")</f>
        <v>OFF</v>
      </c>
      <c r="G187"/>
      <c r="H187"/>
      <c r="I187"/>
    </row>
    <row r="188" spans="1:9" x14ac:dyDescent="0.25">
      <c r="A188" s="34">
        <v>45535</v>
      </c>
      <c r="B188" s="64">
        <v>8</v>
      </c>
      <c r="C188" s="64">
        <v>6</v>
      </c>
      <c r="D188" s="64">
        <v>19</v>
      </c>
      <c r="E188" s="42">
        <v>46.851900000000001</v>
      </c>
      <c r="F188" s="64" t="str">
        <f>IF(AND(RTO__37[[#This Row],[Month]]&gt;5,RTO__37[[#This Row],[Month]]&lt;10,RTO__37[[#This Row],[Day of Week]]&lt;=5,RTO__37[[#This Row],[Hour]]&gt;=15,RTO__37[[#This Row],[Hour]]&lt;=18),"ON","OFF")</f>
        <v>OFF</v>
      </c>
      <c r="G188"/>
      <c r="H188"/>
      <c r="I188"/>
    </row>
    <row r="189" spans="1:9" x14ac:dyDescent="0.25">
      <c r="A189" s="34">
        <v>45535</v>
      </c>
      <c r="B189" s="64">
        <v>8</v>
      </c>
      <c r="C189" s="64">
        <v>6</v>
      </c>
      <c r="D189" s="64">
        <v>20</v>
      </c>
      <c r="E189" s="42">
        <v>38.831899999999997</v>
      </c>
      <c r="F189" s="64" t="str">
        <f>IF(AND(RTO__37[[#This Row],[Month]]&gt;5,RTO__37[[#This Row],[Month]]&lt;10,RTO__37[[#This Row],[Day of Week]]&lt;=5,RTO__37[[#This Row],[Hour]]&gt;=15,RTO__37[[#This Row],[Hour]]&lt;=18),"ON","OFF")</f>
        <v>OFF</v>
      </c>
      <c r="G189"/>
      <c r="H189"/>
      <c r="I189"/>
    </row>
    <row r="190" spans="1:9" x14ac:dyDescent="0.25">
      <c r="A190" s="34">
        <v>45535</v>
      </c>
      <c r="B190" s="64">
        <v>8</v>
      </c>
      <c r="C190" s="64">
        <v>6</v>
      </c>
      <c r="D190" s="64">
        <v>21</v>
      </c>
      <c r="E190" s="42">
        <v>33.0426</v>
      </c>
      <c r="F190" s="64" t="str">
        <f>IF(AND(RTO__37[[#This Row],[Month]]&gt;5,RTO__37[[#This Row],[Month]]&lt;10,RTO__37[[#This Row],[Day of Week]]&lt;=5,RTO__37[[#This Row],[Hour]]&gt;=15,RTO__37[[#This Row],[Hour]]&lt;=18),"ON","OFF")</f>
        <v>OFF</v>
      </c>
      <c r="G190"/>
      <c r="H190"/>
      <c r="I190"/>
    </row>
    <row r="191" spans="1:9" x14ac:dyDescent="0.25">
      <c r="A191" s="34">
        <v>45535</v>
      </c>
      <c r="B191" s="64">
        <v>8</v>
      </c>
      <c r="C191" s="64">
        <v>6</v>
      </c>
      <c r="D191" s="64">
        <v>22</v>
      </c>
      <c r="E191" s="42">
        <v>25.812100000000001</v>
      </c>
      <c r="F191" s="64" t="str">
        <f>IF(AND(RTO__37[[#This Row],[Month]]&gt;5,RTO__37[[#This Row],[Month]]&lt;10,RTO__37[[#This Row],[Day of Week]]&lt;=5,RTO__37[[#This Row],[Hour]]&gt;=15,RTO__37[[#This Row],[Hour]]&lt;=18),"ON","OFF")</f>
        <v>OFF</v>
      </c>
      <c r="G191"/>
      <c r="H191"/>
      <c r="I191"/>
    </row>
    <row r="192" spans="1:9" x14ac:dyDescent="0.25">
      <c r="A192" s="34">
        <v>45535</v>
      </c>
      <c r="B192" s="64">
        <v>8</v>
      </c>
      <c r="C192" s="64">
        <v>6</v>
      </c>
      <c r="D192" s="64">
        <v>23</v>
      </c>
      <c r="E192" s="42">
        <v>27.439399999999999</v>
      </c>
      <c r="F192" s="64" t="str">
        <f>IF(AND(RTO__37[[#This Row],[Month]]&gt;5,RTO__37[[#This Row],[Month]]&lt;10,RTO__37[[#This Row],[Day of Week]]&lt;=5,RTO__37[[#This Row],[Hour]]&gt;=15,RTO__37[[#This Row],[Hour]]&lt;=18),"ON","OFF")</f>
        <v>OFF</v>
      </c>
      <c r="G192"/>
      <c r="H192"/>
      <c r="I192"/>
    </row>
    <row r="193" spans="1:9" x14ac:dyDescent="0.25">
      <c r="A193" s="34">
        <v>45535</v>
      </c>
      <c r="B193" s="64">
        <v>8</v>
      </c>
      <c r="C193" s="64">
        <v>6</v>
      </c>
      <c r="D193" s="64">
        <v>24</v>
      </c>
      <c r="E193" s="42">
        <v>13.058</v>
      </c>
      <c r="F193" s="64" t="str">
        <f>IF(AND(RTO__37[[#This Row],[Month]]&gt;5,RTO__37[[#This Row],[Month]]&lt;10,RTO__37[[#This Row],[Day of Week]]&lt;=5,RTO__37[[#This Row],[Hour]]&gt;=15,RTO__37[[#This Row],[Hour]]&lt;=18),"ON","OFF")</f>
        <v>OFF</v>
      </c>
      <c r="G193"/>
      <c r="H193"/>
      <c r="I193"/>
    </row>
    <row r="194" spans="1:9" x14ac:dyDescent="0.25">
      <c r="A194" s="34">
        <v>45536</v>
      </c>
      <c r="B194" s="64">
        <v>9</v>
      </c>
      <c r="C194" s="64">
        <v>7</v>
      </c>
      <c r="D194" s="64">
        <v>1</v>
      </c>
      <c r="E194" s="42">
        <v>22.8066</v>
      </c>
      <c r="F194" s="64" t="str">
        <f>IF(AND(RTO__37[[#This Row],[Month]]&gt;5,RTO__37[[#This Row],[Month]]&lt;10,RTO__37[[#This Row],[Day of Week]]&lt;=5,RTO__37[[#This Row],[Hour]]&gt;=15,RTO__37[[#This Row],[Hour]]&lt;=18),"ON","OFF")</f>
        <v>OFF</v>
      </c>
      <c r="G194"/>
      <c r="H194"/>
      <c r="I194"/>
    </row>
    <row r="195" spans="1:9" x14ac:dyDescent="0.25">
      <c r="A195" s="34">
        <v>45536</v>
      </c>
      <c r="B195" s="64">
        <v>9</v>
      </c>
      <c r="C195" s="64">
        <v>7</v>
      </c>
      <c r="D195" s="64">
        <v>2</v>
      </c>
      <c r="E195" s="42">
        <v>14.751799999999999</v>
      </c>
      <c r="F195" s="64" t="str">
        <f>IF(AND(RTO__37[[#This Row],[Month]]&gt;5,RTO__37[[#This Row],[Month]]&lt;10,RTO__37[[#This Row],[Day of Week]]&lt;=5,RTO__37[[#This Row],[Hour]]&gt;=15,RTO__37[[#This Row],[Hour]]&lt;=18),"ON","OFF")</f>
        <v>OFF</v>
      </c>
      <c r="G195"/>
      <c r="H195"/>
      <c r="I195"/>
    </row>
    <row r="196" spans="1:9" x14ac:dyDescent="0.25">
      <c r="A196" s="34">
        <v>45536</v>
      </c>
      <c r="B196" s="64">
        <v>9</v>
      </c>
      <c r="C196" s="64">
        <v>7</v>
      </c>
      <c r="D196" s="64">
        <v>3</v>
      </c>
      <c r="E196" s="42">
        <v>18.1891</v>
      </c>
      <c r="F196" s="64" t="str">
        <f>IF(AND(RTO__37[[#This Row],[Month]]&gt;5,RTO__37[[#This Row],[Month]]&lt;10,RTO__37[[#This Row],[Day of Week]]&lt;=5,RTO__37[[#This Row],[Hour]]&gt;=15,RTO__37[[#This Row],[Hour]]&lt;=18),"ON","OFF")</f>
        <v>OFF</v>
      </c>
      <c r="G196"/>
      <c r="H196"/>
      <c r="I196"/>
    </row>
    <row r="197" spans="1:9" x14ac:dyDescent="0.25">
      <c r="A197" s="34">
        <v>45536</v>
      </c>
      <c r="B197" s="64">
        <v>9</v>
      </c>
      <c r="C197" s="64">
        <v>7</v>
      </c>
      <c r="D197" s="64">
        <v>4</v>
      </c>
      <c r="E197" s="42">
        <v>11.4404</v>
      </c>
      <c r="F197" s="64" t="str">
        <f>IF(AND(RTO__37[[#This Row],[Month]]&gt;5,RTO__37[[#This Row],[Month]]&lt;10,RTO__37[[#This Row],[Day of Week]]&lt;=5,RTO__37[[#This Row],[Hour]]&gt;=15,RTO__37[[#This Row],[Hour]]&lt;=18),"ON","OFF")</f>
        <v>OFF</v>
      </c>
      <c r="G197"/>
      <c r="H197"/>
      <c r="I197"/>
    </row>
    <row r="198" spans="1:9" x14ac:dyDescent="0.25">
      <c r="A198" s="34">
        <v>45536</v>
      </c>
      <c r="B198" s="64">
        <v>9</v>
      </c>
      <c r="C198" s="64">
        <v>7</v>
      </c>
      <c r="D198" s="64">
        <v>5</v>
      </c>
      <c r="E198" s="42">
        <v>5.3708</v>
      </c>
      <c r="F198" s="64" t="str">
        <f>IF(AND(RTO__37[[#This Row],[Month]]&gt;5,RTO__37[[#This Row],[Month]]&lt;10,RTO__37[[#This Row],[Day of Week]]&lt;=5,RTO__37[[#This Row],[Hour]]&gt;=15,RTO__37[[#This Row],[Hour]]&lt;=18),"ON","OFF")</f>
        <v>OFF</v>
      </c>
      <c r="G198"/>
      <c r="H198"/>
      <c r="I198"/>
    </row>
    <row r="199" spans="1:9" x14ac:dyDescent="0.25">
      <c r="A199" s="34">
        <v>45536</v>
      </c>
      <c r="B199" s="64">
        <v>9</v>
      </c>
      <c r="C199" s="64">
        <v>7</v>
      </c>
      <c r="D199" s="64">
        <v>6</v>
      </c>
      <c r="E199" s="42">
        <v>5.0140000000000002</v>
      </c>
      <c r="F199" s="64" t="str">
        <f>IF(AND(RTO__37[[#This Row],[Month]]&gt;5,RTO__37[[#This Row],[Month]]&lt;10,RTO__37[[#This Row],[Day of Week]]&lt;=5,RTO__37[[#This Row],[Hour]]&gt;=15,RTO__37[[#This Row],[Hour]]&lt;=18),"ON","OFF")</f>
        <v>OFF</v>
      </c>
      <c r="G199"/>
      <c r="H199"/>
      <c r="I199"/>
    </row>
    <row r="200" spans="1:9" x14ac:dyDescent="0.25">
      <c r="A200" s="34">
        <v>45536</v>
      </c>
      <c r="B200" s="64">
        <v>9</v>
      </c>
      <c r="C200" s="64">
        <v>7</v>
      </c>
      <c r="D200" s="64">
        <v>7</v>
      </c>
      <c r="E200" s="42">
        <v>5.7066999999999997</v>
      </c>
      <c r="F200" s="64" t="str">
        <f>IF(AND(RTO__37[[#This Row],[Month]]&gt;5,RTO__37[[#This Row],[Month]]&lt;10,RTO__37[[#This Row],[Day of Week]]&lt;=5,RTO__37[[#This Row],[Hour]]&gt;=15,RTO__37[[#This Row],[Hour]]&lt;=18),"ON","OFF")</f>
        <v>OFF</v>
      </c>
      <c r="G200"/>
      <c r="H200"/>
      <c r="I200"/>
    </row>
    <row r="201" spans="1:9" x14ac:dyDescent="0.25">
      <c r="A201" s="34">
        <v>45536</v>
      </c>
      <c r="B201" s="64">
        <v>9</v>
      </c>
      <c r="C201" s="64">
        <v>7</v>
      </c>
      <c r="D201" s="64">
        <v>8</v>
      </c>
      <c r="E201" s="42">
        <v>4.6151</v>
      </c>
      <c r="F201" s="64" t="str">
        <f>IF(AND(RTO__37[[#This Row],[Month]]&gt;5,RTO__37[[#This Row],[Month]]&lt;10,RTO__37[[#This Row],[Day of Week]]&lt;=5,RTO__37[[#This Row],[Hour]]&gt;=15,RTO__37[[#This Row],[Hour]]&lt;=18),"ON","OFF")</f>
        <v>OFF</v>
      </c>
      <c r="G201"/>
      <c r="H201"/>
      <c r="I201"/>
    </row>
    <row r="202" spans="1:9" x14ac:dyDescent="0.25">
      <c r="A202" s="34">
        <v>45536</v>
      </c>
      <c r="B202" s="64">
        <v>9</v>
      </c>
      <c r="C202" s="64">
        <v>7</v>
      </c>
      <c r="D202" s="64">
        <v>9</v>
      </c>
      <c r="E202" s="42">
        <v>3.286</v>
      </c>
      <c r="F202" s="64" t="str">
        <f>IF(AND(RTO__37[[#This Row],[Month]]&gt;5,RTO__37[[#This Row],[Month]]&lt;10,RTO__37[[#This Row],[Day of Week]]&lt;=5,RTO__37[[#This Row],[Hour]]&gt;=15,RTO__37[[#This Row],[Hour]]&lt;=18),"ON","OFF")</f>
        <v>OFF</v>
      </c>
      <c r="G202"/>
      <c r="H202"/>
      <c r="I202"/>
    </row>
    <row r="203" spans="1:9" x14ac:dyDescent="0.25">
      <c r="A203" s="34">
        <v>45536</v>
      </c>
      <c r="B203" s="64">
        <v>9</v>
      </c>
      <c r="C203" s="64">
        <v>7</v>
      </c>
      <c r="D203" s="64">
        <v>10</v>
      </c>
      <c r="E203" s="42">
        <v>3.5790999999999999</v>
      </c>
      <c r="F203" s="64" t="str">
        <f>IF(AND(RTO__37[[#This Row],[Month]]&gt;5,RTO__37[[#This Row],[Month]]&lt;10,RTO__37[[#This Row],[Day of Week]]&lt;=5,RTO__37[[#This Row],[Hour]]&gt;=15,RTO__37[[#This Row],[Hour]]&lt;=18),"ON","OFF")</f>
        <v>OFF</v>
      </c>
      <c r="G203"/>
      <c r="H203"/>
      <c r="I203"/>
    </row>
    <row r="204" spans="1:9" x14ac:dyDescent="0.25">
      <c r="A204" s="34">
        <v>45536</v>
      </c>
      <c r="B204" s="64">
        <v>9</v>
      </c>
      <c r="C204" s="64">
        <v>7</v>
      </c>
      <c r="D204" s="64">
        <v>11</v>
      </c>
      <c r="E204" s="42">
        <v>8.1473999999999993</v>
      </c>
      <c r="F204" s="64" t="str">
        <f>IF(AND(RTO__37[[#This Row],[Month]]&gt;5,RTO__37[[#This Row],[Month]]&lt;10,RTO__37[[#This Row],[Day of Week]]&lt;=5,RTO__37[[#This Row],[Hour]]&gt;=15,RTO__37[[#This Row],[Hour]]&lt;=18),"ON","OFF")</f>
        <v>OFF</v>
      </c>
      <c r="G204"/>
      <c r="H204"/>
      <c r="I204"/>
    </row>
    <row r="205" spans="1:9" x14ac:dyDescent="0.25">
      <c r="A205" s="34">
        <v>45536</v>
      </c>
      <c r="B205" s="64">
        <v>9</v>
      </c>
      <c r="C205" s="64">
        <v>7</v>
      </c>
      <c r="D205" s="64">
        <v>12</v>
      </c>
      <c r="E205" s="42">
        <v>15.626899999999999</v>
      </c>
      <c r="F205" s="64" t="str">
        <f>IF(AND(RTO__37[[#This Row],[Month]]&gt;5,RTO__37[[#This Row],[Month]]&lt;10,RTO__37[[#This Row],[Day of Week]]&lt;=5,RTO__37[[#This Row],[Hour]]&gt;=15,RTO__37[[#This Row],[Hour]]&lt;=18),"ON","OFF")</f>
        <v>OFF</v>
      </c>
      <c r="G205"/>
      <c r="H205"/>
      <c r="I205"/>
    </row>
    <row r="206" spans="1:9" x14ac:dyDescent="0.25">
      <c r="A206" s="34">
        <v>45536</v>
      </c>
      <c r="B206" s="64">
        <v>9</v>
      </c>
      <c r="C206" s="64">
        <v>7</v>
      </c>
      <c r="D206" s="64">
        <v>13</v>
      </c>
      <c r="E206" s="42">
        <v>19.502199999999998</v>
      </c>
      <c r="F206" s="64" t="str">
        <f>IF(AND(RTO__37[[#This Row],[Month]]&gt;5,RTO__37[[#This Row],[Month]]&lt;10,RTO__37[[#This Row],[Day of Week]]&lt;=5,RTO__37[[#This Row],[Hour]]&gt;=15,RTO__37[[#This Row],[Hour]]&lt;=18),"ON","OFF")</f>
        <v>OFF</v>
      </c>
      <c r="G206"/>
      <c r="H206"/>
      <c r="I206"/>
    </row>
    <row r="207" spans="1:9" x14ac:dyDescent="0.25">
      <c r="A207" s="34">
        <v>45536</v>
      </c>
      <c r="B207" s="64">
        <v>9</v>
      </c>
      <c r="C207" s="64">
        <v>7</v>
      </c>
      <c r="D207" s="64">
        <v>14</v>
      </c>
      <c r="E207" s="42">
        <v>22.3232</v>
      </c>
      <c r="F207" s="64" t="str">
        <f>IF(AND(RTO__37[[#This Row],[Month]]&gt;5,RTO__37[[#This Row],[Month]]&lt;10,RTO__37[[#This Row],[Day of Week]]&lt;=5,RTO__37[[#This Row],[Hour]]&gt;=15,RTO__37[[#This Row],[Hour]]&lt;=18),"ON","OFF")</f>
        <v>OFF</v>
      </c>
      <c r="G207"/>
      <c r="H207"/>
      <c r="I207"/>
    </row>
    <row r="208" spans="1:9" x14ac:dyDescent="0.25">
      <c r="A208" s="34">
        <v>45536</v>
      </c>
      <c r="B208" s="64">
        <v>9</v>
      </c>
      <c r="C208" s="64">
        <v>7</v>
      </c>
      <c r="D208" s="64">
        <v>15</v>
      </c>
      <c r="E208" s="42">
        <v>28.175000000000001</v>
      </c>
      <c r="F208" s="64" t="str">
        <f>IF(AND(RTO__37[[#This Row],[Month]]&gt;5,RTO__37[[#This Row],[Month]]&lt;10,RTO__37[[#This Row],[Day of Week]]&lt;=5,RTO__37[[#This Row],[Hour]]&gt;=15,RTO__37[[#This Row],[Hour]]&lt;=18),"ON","OFF")</f>
        <v>OFF</v>
      </c>
      <c r="G208"/>
      <c r="H208"/>
      <c r="I208"/>
    </row>
    <row r="209" spans="1:9" x14ac:dyDescent="0.25">
      <c r="A209" s="34">
        <v>45536</v>
      </c>
      <c r="B209" s="64">
        <v>9</v>
      </c>
      <c r="C209" s="64">
        <v>7</v>
      </c>
      <c r="D209" s="64">
        <v>16</v>
      </c>
      <c r="E209" s="42">
        <v>33.36</v>
      </c>
      <c r="F209" s="64" t="str">
        <f>IF(AND(RTO__37[[#This Row],[Month]]&gt;5,RTO__37[[#This Row],[Month]]&lt;10,RTO__37[[#This Row],[Day of Week]]&lt;=5,RTO__37[[#This Row],[Hour]]&gt;=15,RTO__37[[#This Row],[Hour]]&lt;=18),"ON","OFF")</f>
        <v>OFF</v>
      </c>
      <c r="G209"/>
      <c r="H209"/>
      <c r="I209"/>
    </row>
    <row r="210" spans="1:9" x14ac:dyDescent="0.25">
      <c r="A210" s="34">
        <v>45536</v>
      </c>
      <c r="B210" s="64">
        <v>9</v>
      </c>
      <c r="C210" s="64">
        <v>7</v>
      </c>
      <c r="D210" s="64">
        <v>17</v>
      </c>
      <c r="E210" s="42">
        <v>37.845500000000001</v>
      </c>
      <c r="F210" s="64" t="str">
        <f>IF(AND(RTO__37[[#This Row],[Month]]&gt;5,RTO__37[[#This Row],[Month]]&lt;10,RTO__37[[#This Row],[Day of Week]]&lt;=5,RTO__37[[#This Row],[Hour]]&gt;=15,RTO__37[[#This Row],[Hour]]&lt;=18),"ON","OFF")</f>
        <v>OFF</v>
      </c>
      <c r="G210"/>
      <c r="H210"/>
      <c r="I210"/>
    </row>
    <row r="211" spans="1:9" x14ac:dyDescent="0.25">
      <c r="A211" s="34">
        <v>45536</v>
      </c>
      <c r="B211" s="64">
        <v>9</v>
      </c>
      <c r="C211" s="64">
        <v>7</v>
      </c>
      <c r="D211" s="64">
        <v>18</v>
      </c>
      <c r="E211" s="42">
        <v>38.363199999999999</v>
      </c>
      <c r="F211" s="64" t="str">
        <f>IF(AND(RTO__37[[#This Row],[Month]]&gt;5,RTO__37[[#This Row],[Month]]&lt;10,RTO__37[[#This Row],[Day of Week]]&lt;=5,RTO__37[[#This Row],[Hour]]&gt;=15,RTO__37[[#This Row],[Hour]]&lt;=18),"ON","OFF")</f>
        <v>OFF</v>
      </c>
      <c r="G211"/>
      <c r="H211"/>
      <c r="I211"/>
    </row>
    <row r="212" spans="1:9" x14ac:dyDescent="0.25">
      <c r="A212" s="34">
        <v>45536</v>
      </c>
      <c r="B212" s="64">
        <v>9</v>
      </c>
      <c r="C212" s="64">
        <v>7</v>
      </c>
      <c r="D212" s="64">
        <v>19</v>
      </c>
      <c r="E212" s="42">
        <v>37.544499999999999</v>
      </c>
      <c r="F212" s="64" t="str">
        <f>IF(AND(RTO__37[[#This Row],[Month]]&gt;5,RTO__37[[#This Row],[Month]]&lt;10,RTO__37[[#This Row],[Day of Week]]&lt;=5,RTO__37[[#This Row],[Hour]]&gt;=15,RTO__37[[#This Row],[Hour]]&lt;=18),"ON","OFF")</f>
        <v>OFF</v>
      </c>
      <c r="G212"/>
      <c r="H212"/>
      <c r="I212"/>
    </row>
    <row r="213" spans="1:9" x14ac:dyDescent="0.25">
      <c r="A213" s="34">
        <v>45536</v>
      </c>
      <c r="B213" s="64">
        <v>9</v>
      </c>
      <c r="C213" s="64">
        <v>7</v>
      </c>
      <c r="D213" s="64">
        <v>20</v>
      </c>
      <c r="E213" s="42">
        <v>35.870100000000001</v>
      </c>
      <c r="F213" s="64" t="str">
        <f>IF(AND(RTO__37[[#This Row],[Month]]&gt;5,RTO__37[[#This Row],[Month]]&lt;10,RTO__37[[#This Row],[Day of Week]]&lt;=5,RTO__37[[#This Row],[Hour]]&gt;=15,RTO__37[[#This Row],[Hour]]&lt;=18),"ON","OFF")</f>
        <v>OFF</v>
      </c>
      <c r="G213"/>
      <c r="H213"/>
      <c r="I213"/>
    </row>
    <row r="214" spans="1:9" x14ac:dyDescent="0.25">
      <c r="A214" s="34">
        <v>45536</v>
      </c>
      <c r="B214" s="64">
        <v>9</v>
      </c>
      <c r="C214" s="64">
        <v>7</v>
      </c>
      <c r="D214" s="64">
        <v>21</v>
      </c>
      <c r="E214" s="42">
        <v>23.839300000000001</v>
      </c>
      <c r="F214" s="64" t="str">
        <f>IF(AND(RTO__37[[#This Row],[Month]]&gt;5,RTO__37[[#This Row],[Month]]&lt;10,RTO__37[[#This Row],[Day of Week]]&lt;=5,RTO__37[[#This Row],[Hour]]&gt;=15,RTO__37[[#This Row],[Hour]]&lt;=18),"ON","OFF")</f>
        <v>OFF</v>
      </c>
      <c r="G214"/>
      <c r="H214"/>
      <c r="I214"/>
    </row>
    <row r="215" spans="1:9" x14ac:dyDescent="0.25">
      <c r="A215" s="34">
        <v>45536</v>
      </c>
      <c r="B215" s="64">
        <v>9</v>
      </c>
      <c r="C215" s="64">
        <v>7</v>
      </c>
      <c r="D215" s="64">
        <v>22</v>
      </c>
      <c r="E215" s="42">
        <v>20.702000000000002</v>
      </c>
      <c r="F215" s="64" t="str">
        <f>IF(AND(RTO__37[[#This Row],[Month]]&gt;5,RTO__37[[#This Row],[Month]]&lt;10,RTO__37[[#This Row],[Day of Week]]&lt;=5,RTO__37[[#This Row],[Hour]]&gt;=15,RTO__37[[#This Row],[Hour]]&lt;=18),"ON","OFF")</f>
        <v>OFF</v>
      </c>
      <c r="G215"/>
      <c r="H215"/>
      <c r="I215"/>
    </row>
    <row r="216" spans="1:9" x14ac:dyDescent="0.25">
      <c r="A216" s="34">
        <v>45536</v>
      </c>
      <c r="B216" s="64">
        <v>9</v>
      </c>
      <c r="C216" s="64">
        <v>7</v>
      </c>
      <c r="D216" s="64">
        <v>23</v>
      </c>
      <c r="E216" s="42">
        <v>26.4924</v>
      </c>
      <c r="F216" s="64" t="str">
        <f>IF(AND(RTO__37[[#This Row],[Month]]&gt;5,RTO__37[[#This Row],[Month]]&lt;10,RTO__37[[#This Row],[Day of Week]]&lt;=5,RTO__37[[#This Row],[Hour]]&gt;=15,RTO__37[[#This Row],[Hour]]&lt;=18),"ON","OFF")</f>
        <v>OFF</v>
      </c>
      <c r="G216"/>
      <c r="H216"/>
      <c r="I216"/>
    </row>
    <row r="217" spans="1:9" x14ac:dyDescent="0.25">
      <c r="A217" s="34">
        <v>45536</v>
      </c>
      <c r="B217" s="64">
        <v>9</v>
      </c>
      <c r="C217" s="64">
        <v>7</v>
      </c>
      <c r="D217" s="64">
        <v>24</v>
      </c>
      <c r="E217" s="42">
        <v>21.06</v>
      </c>
      <c r="F217" s="64" t="str">
        <f>IF(AND(RTO__37[[#This Row],[Month]]&gt;5,RTO__37[[#This Row],[Month]]&lt;10,RTO__37[[#This Row],[Day of Week]]&lt;=5,RTO__37[[#This Row],[Hour]]&gt;=15,RTO__37[[#This Row],[Hour]]&lt;=18),"ON","OFF")</f>
        <v>OFF</v>
      </c>
      <c r="G217"/>
      <c r="H217"/>
      <c r="I217"/>
    </row>
    <row r="218" spans="1:9" x14ac:dyDescent="0.25">
      <c r="A218" s="34">
        <v>45537</v>
      </c>
      <c r="B218" s="64">
        <v>9</v>
      </c>
      <c r="C218" s="64">
        <v>1</v>
      </c>
      <c r="D218" s="64">
        <v>1</v>
      </c>
      <c r="E218" s="42">
        <v>20.773700000000002</v>
      </c>
      <c r="F218" s="64" t="str">
        <f>IF(AND(RTO__37[[#This Row],[Month]]&gt;5,RTO__37[[#This Row],[Month]]&lt;10,RTO__37[[#This Row],[Day of Week]]&lt;=5,RTO__37[[#This Row],[Hour]]&gt;=15,RTO__37[[#This Row],[Hour]]&lt;=18),"ON","OFF")</f>
        <v>OFF</v>
      </c>
      <c r="G218"/>
      <c r="H218"/>
      <c r="I218"/>
    </row>
    <row r="219" spans="1:9" x14ac:dyDescent="0.25">
      <c r="A219" s="34">
        <v>45537</v>
      </c>
      <c r="B219" s="64">
        <v>9</v>
      </c>
      <c r="C219" s="64">
        <v>1</v>
      </c>
      <c r="D219" s="64">
        <v>2</v>
      </c>
      <c r="E219" s="42">
        <v>13.5542</v>
      </c>
      <c r="F219" s="64" t="str">
        <f>IF(AND(RTO__37[[#This Row],[Month]]&gt;5,RTO__37[[#This Row],[Month]]&lt;10,RTO__37[[#This Row],[Day of Week]]&lt;=5,RTO__37[[#This Row],[Hour]]&gt;=15,RTO__37[[#This Row],[Hour]]&lt;=18),"ON","OFF")</f>
        <v>OFF</v>
      </c>
      <c r="G219"/>
      <c r="H219"/>
      <c r="I219"/>
    </row>
    <row r="220" spans="1:9" x14ac:dyDescent="0.25">
      <c r="A220" s="34">
        <v>45537</v>
      </c>
      <c r="B220" s="64">
        <v>9</v>
      </c>
      <c r="C220" s="64">
        <v>1</v>
      </c>
      <c r="D220" s="64">
        <v>3</v>
      </c>
      <c r="E220" s="42">
        <v>8.4334000000000007</v>
      </c>
      <c r="F220" s="64" t="str">
        <f>IF(AND(RTO__37[[#This Row],[Month]]&gt;5,RTO__37[[#This Row],[Month]]&lt;10,RTO__37[[#This Row],[Day of Week]]&lt;=5,RTO__37[[#This Row],[Hour]]&gt;=15,RTO__37[[#This Row],[Hour]]&lt;=18),"ON","OFF")</f>
        <v>OFF</v>
      </c>
      <c r="G220"/>
      <c r="H220"/>
      <c r="I220"/>
    </row>
    <row r="221" spans="1:9" x14ac:dyDescent="0.25">
      <c r="A221" s="34">
        <v>45537</v>
      </c>
      <c r="B221" s="64">
        <v>9</v>
      </c>
      <c r="C221" s="64">
        <v>1</v>
      </c>
      <c r="D221" s="64">
        <v>4</v>
      </c>
      <c r="E221" s="42">
        <v>10.636799999999999</v>
      </c>
      <c r="F221" s="64" t="str">
        <f>IF(AND(RTO__37[[#This Row],[Month]]&gt;5,RTO__37[[#This Row],[Month]]&lt;10,RTO__37[[#This Row],[Day of Week]]&lt;=5,RTO__37[[#This Row],[Hour]]&gt;=15,RTO__37[[#This Row],[Hour]]&lt;=18),"ON","OFF")</f>
        <v>OFF</v>
      </c>
      <c r="G221"/>
      <c r="H221"/>
      <c r="I221"/>
    </row>
    <row r="222" spans="1:9" x14ac:dyDescent="0.25">
      <c r="A222" s="34">
        <v>45537</v>
      </c>
      <c r="B222" s="64">
        <v>9</v>
      </c>
      <c r="C222" s="64">
        <v>1</v>
      </c>
      <c r="D222" s="64">
        <v>5</v>
      </c>
      <c r="E222" s="42">
        <v>8.75</v>
      </c>
      <c r="F222" s="64" t="str">
        <f>IF(AND(RTO__37[[#This Row],[Month]]&gt;5,RTO__37[[#This Row],[Month]]&lt;10,RTO__37[[#This Row],[Day of Week]]&lt;=5,RTO__37[[#This Row],[Hour]]&gt;=15,RTO__37[[#This Row],[Hour]]&lt;=18),"ON","OFF")</f>
        <v>OFF</v>
      </c>
      <c r="G222"/>
      <c r="H222"/>
      <c r="I222"/>
    </row>
    <row r="223" spans="1:9" x14ac:dyDescent="0.25">
      <c r="A223" s="34">
        <v>45537</v>
      </c>
      <c r="B223" s="64">
        <v>9</v>
      </c>
      <c r="C223" s="64">
        <v>1</v>
      </c>
      <c r="D223" s="64">
        <v>6</v>
      </c>
      <c r="E223" s="42">
        <v>17.430599999999998</v>
      </c>
      <c r="F223" s="64" t="str">
        <f>IF(AND(RTO__37[[#This Row],[Month]]&gt;5,RTO__37[[#This Row],[Month]]&lt;10,RTO__37[[#This Row],[Day of Week]]&lt;=5,RTO__37[[#This Row],[Hour]]&gt;=15,RTO__37[[#This Row],[Hour]]&lt;=18),"ON","OFF")</f>
        <v>OFF</v>
      </c>
      <c r="G223"/>
      <c r="H223"/>
      <c r="I223"/>
    </row>
    <row r="224" spans="1:9" x14ac:dyDescent="0.25">
      <c r="A224" s="34">
        <v>45537</v>
      </c>
      <c r="B224" s="64">
        <v>9</v>
      </c>
      <c r="C224" s="64">
        <v>1</v>
      </c>
      <c r="D224" s="64">
        <v>7</v>
      </c>
      <c r="E224" s="42">
        <v>6.8113999999999999</v>
      </c>
      <c r="F224" s="64" t="str">
        <f>IF(AND(RTO__37[[#This Row],[Month]]&gt;5,RTO__37[[#This Row],[Month]]&lt;10,RTO__37[[#This Row],[Day of Week]]&lt;=5,RTO__37[[#This Row],[Hour]]&gt;=15,RTO__37[[#This Row],[Hour]]&lt;=18),"ON","OFF")</f>
        <v>OFF</v>
      </c>
      <c r="G224"/>
      <c r="H224"/>
      <c r="I224"/>
    </row>
    <row r="225" spans="1:9" x14ac:dyDescent="0.25">
      <c r="A225" s="34">
        <v>45537</v>
      </c>
      <c r="B225" s="64">
        <v>9</v>
      </c>
      <c r="C225" s="64">
        <v>1</v>
      </c>
      <c r="D225" s="64">
        <v>8</v>
      </c>
      <c r="E225" s="42">
        <v>3.9401999999999999</v>
      </c>
      <c r="F225" s="64" t="str">
        <f>IF(AND(RTO__37[[#This Row],[Month]]&gt;5,RTO__37[[#This Row],[Month]]&lt;10,RTO__37[[#This Row],[Day of Week]]&lt;=5,RTO__37[[#This Row],[Hour]]&gt;=15,RTO__37[[#This Row],[Hour]]&lt;=18),"ON","OFF")</f>
        <v>OFF</v>
      </c>
      <c r="G225"/>
      <c r="H225"/>
      <c r="I225"/>
    </row>
    <row r="226" spans="1:9" x14ac:dyDescent="0.25">
      <c r="A226" s="34">
        <v>45537</v>
      </c>
      <c r="B226" s="64">
        <v>9</v>
      </c>
      <c r="C226" s="64">
        <v>1</v>
      </c>
      <c r="D226" s="64">
        <v>9</v>
      </c>
      <c r="E226" s="42">
        <v>11.1974</v>
      </c>
      <c r="F226" s="64" t="str">
        <f>IF(AND(RTO__37[[#This Row],[Month]]&gt;5,RTO__37[[#This Row],[Month]]&lt;10,RTO__37[[#This Row],[Day of Week]]&lt;=5,RTO__37[[#This Row],[Hour]]&gt;=15,RTO__37[[#This Row],[Hour]]&lt;=18),"ON","OFF")</f>
        <v>OFF</v>
      </c>
      <c r="G226"/>
      <c r="H226"/>
      <c r="I226"/>
    </row>
    <row r="227" spans="1:9" x14ac:dyDescent="0.25">
      <c r="A227" s="34">
        <v>45537</v>
      </c>
      <c r="B227" s="64">
        <v>9</v>
      </c>
      <c r="C227" s="64">
        <v>1</v>
      </c>
      <c r="D227" s="64">
        <v>10</v>
      </c>
      <c r="E227" s="42">
        <v>16.858599999999999</v>
      </c>
      <c r="F227" s="64" t="str">
        <f>IF(AND(RTO__37[[#This Row],[Month]]&gt;5,RTO__37[[#This Row],[Month]]&lt;10,RTO__37[[#This Row],[Day of Week]]&lt;=5,RTO__37[[#This Row],[Hour]]&gt;=15,RTO__37[[#This Row],[Hour]]&lt;=18),"ON","OFF")</f>
        <v>OFF</v>
      </c>
      <c r="G227"/>
      <c r="H227"/>
      <c r="I227"/>
    </row>
    <row r="228" spans="1:9" x14ac:dyDescent="0.25">
      <c r="A228" s="34">
        <v>45537</v>
      </c>
      <c r="B228" s="64">
        <v>9</v>
      </c>
      <c r="C228" s="64">
        <v>1</v>
      </c>
      <c r="D228" s="64">
        <v>11</v>
      </c>
      <c r="E228" s="42">
        <v>20.882100000000001</v>
      </c>
      <c r="F228" s="64" t="str">
        <f>IF(AND(RTO__37[[#This Row],[Month]]&gt;5,RTO__37[[#This Row],[Month]]&lt;10,RTO__37[[#This Row],[Day of Week]]&lt;=5,RTO__37[[#This Row],[Hour]]&gt;=15,RTO__37[[#This Row],[Hour]]&lt;=18),"ON","OFF")</f>
        <v>OFF</v>
      </c>
      <c r="G228"/>
      <c r="H228"/>
      <c r="I228"/>
    </row>
    <row r="229" spans="1:9" x14ac:dyDescent="0.25">
      <c r="A229" s="34">
        <v>45537</v>
      </c>
      <c r="B229" s="64">
        <v>9</v>
      </c>
      <c r="C229" s="64">
        <v>1</v>
      </c>
      <c r="D229" s="64">
        <v>12</v>
      </c>
      <c r="E229" s="42">
        <v>22.443000000000001</v>
      </c>
      <c r="F229" s="64" t="str">
        <f>IF(AND(RTO__37[[#This Row],[Month]]&gt;5,RTO__37[[#This Row],[Month]]&lt;10,RTO__37[[#This Row],[Day of Week]]&lt;=5,RTO__37[[#This Row],[Hour]]&gt;=15,RTO__37[[#This Row],[Hour]]&lt;=18),"ON","OFF")</f>
        <v>OFF</v>
      </c>
      <c r="G229"/>
      <c r="H229"/>
      <c r="I229"/>
    </row>
    <row r="230" spans="1:9" x14ac:dyDescent="0.25">
      <c r="A230" s="34">
        <v>45537</v>
      </c>
      <c r="B230" s="64">
        <v>9</v>
      </c>
      <c r="C230" s="64">
        <v>1</v>
      </c>
      <c r="D230" s="64">
        <v>13</v>
      </c>
      <c r="E230" s="42">
        <v>26.312799999999999</v>
      </c>
      <c r="F230" s="64" t="str">
        <f>IF(AND(RTO__37[[#This Row],[Month]]&gt;5,RTO__37[[#This Row],[Month]]&lt;10,RTO__37[[#This Row],[Day of Week]]&lt;=5,RTO__37[[#This Row],[Hour]]&gt;=15,RTO__37[[#This Row],[Hour]]&lt;=18),"ON","OFF")</f>
        <v>OFF</v>
      </c>
      <c r="G230"/>
      <c r="H230"/>
      <c r="I230"/>
    </row>
    <row r="231" spans="1:9" x14ac:dyDescent="0.25">
      <c r="A231" s="34">
        <v>45537</v>
      </c>
      <c r="B231" s="64">
        <v>9</v>
      </c>
      <c r="C231" s="64">
        <v>1</v>
      </c>
      <c r="D231" s="64">
        <v>14</v>
      </c>
      <c r="E231" s="42">
        <v>30.023499999999999</v>
      </c>
      <c r="F231" s="64" t="str">
        <f>IF(AND(RTO__37[[#This Row],[Month]]&gt;5,RTO__37[[#This Row],[Month]]&lt;10,RTO__37[[#This Row],[Day of Week]]&lt;=5,RTO__37[[#This Row],[Hour]]&gt;=15,RTO__37[[#This Row],[Hour]]&lt;=18),"ON","OFF")</f>
        <v>OFF</v>
      </c>
      <c r="G231"/>
      <c r="H231"/>
      <c r="I231"/>
    </row>
    <row r="232" spans="1:9" x14ac:dyDescent="0.25">
      <c r="A232" s="34">
        <v>45537</v>
      </c>
      <c r="B232" s="64">
        <v>9</v>
      </c>
      <c r="C232" s="64">
        <v>1</v>
      </c>
      <c r="D232" s="64">
        <v>15</v>
      </c>
      <c r="E232" s="42">
        <v>32.529299999999999</v>
      </c>
      <c r="F232" s="64" t="str">
        <f>IF(AND(RTO__37[[#This Row],[Month]]&gt;5,RTO__37[[#This Row],[Month]]&lt;10,RTO__37[[#This Row],[Day of Week]]&lt;=5,RTO__37[[#This Row],[Hour]]&gt;=15,RTO__37[[#This Row],[Hour]]&lt;=18),"ON","OFF")</f>
        <v>ON</v>
      </c>
      <c r="G232"/>
      <c r="H232"/>
      <c r="I232"/>
    </row>
    <row r="233" spans="1:9" x14ac:dyDescent="0.25">
      <c r="A233" s="34">
        <v>45537</v>
      </c>
      <c r="B233" s="64">
        <v>9</v>
      </c>
      <c r="C233" s="64">
        <v>1</v>
      </c>
      <c r="D233" s="64">
        <v>16</v>
      </c>
      <c r="E233" s="42">
        <v>34.391800000000003</v>
      </c>
      <c r="F233" s="64" t="str">
        <f>IF(AND(RTO__37[[#This Row],[Month]]&gt;5,RTO__37[[#This Row],[Month]]&lt;10,RTO__37[[#This Row],[Day of Week]]&lt;=5,RTO__37[[#This Row],[Hour]]&gt;=15,RTO__37[[#This Row],[Hour]]&lt;=18),"ON","OFF")</f>
        <v>ON</v>
      </c>
      <c r="G233"/>
      <c r="H233"/>
      <c r="I233"/>
    </row>
    <row r="234" spans="1:9" x14ac:dyDescent="0.25">
      <c r="A234" s="34">
        <v>45537</v>
      </c>
      <c r="B234" s="64">
        <v>9</v>
      </c>
      <c r="C234" s="64">
        <v>1</v>
      </c>
      <c r="D234" s="64">
        <v>17</v>
      </c>
      <c r="E234" s="42">
        <v>36.179000000000002</v>
      </c>
      <c r="F234" s="64" t="str">
        <f>IF(AND(RTO__37[[#This Row],[Month]]&gt;5,RTO__37[[#This Row],[Month]]&lt;10,RTO__37[[#This Row],[Day of Week]]&lt;=5,RTO__37[[#This Row],[Hour]]&gt;=15,RTO__37[[#This Row],[Hour]]&lt;=18),"ON","OFF")</f>
        <v>ON</v>
      </c>
      <c r="G234"/>
      <c r="H234"/>
      <c r="I234"/>
    </row>
    <row r="235" spans="1:9" x14ac:dyDescent="0.25">
      <c r="A235" s="34">
        <v>45537</v>
      </c>
      <c r="B235" s="64">
        <v>9</v>
      </c>
      <c r="C235" s="64">
        <v>1</v>
      </c>
      <c r="D235" s="64">
        <v>18</v>
      </c>
      <c r="E235" s="42">
        <v>34.578200000000002</v>
      </c>
      <c r="F235" s="64" t="str">
        <f>IF(AND(RTO__37[[#This Row],[Month]]&gt;5,RTO__37[[#This Row],[Month]]&lt;10,RTO__37[[#This Row],[Day of Week]]&lt;=5,RTO__37[[#This Row],[Hour]]&gt;=15,RTO__37[[#This Row],[Hour]]&lt;=18),"ON","OFF")</f>
        <v>ON</v>
      </c>
      <c r="G235"/>
      <c r="H235"/>
      <c r="I235"/>
    </row>
    <row r="236" spans="1:9" x14ac:dyDescent="0.25">
      <c r="A236" s="34">
        <v>45537</v>
      </c>
      <c r="B236" s="64">
        <v>9</v>
      </c>
      <c r="C236" s="64">
        <v>1</v>
      </c>
      <c r="D236" s="64">
        <v>19</v>
      </c>
      <c r="E236" s="42">
        <v>36.519100000000002</v>
      </c>
      <c r="F236" s="64" t="str">
        <f>IF(AND(RTO__37[[#This Row],[Month]]&gt;5,RTO__37[[#This Row],[Month]]&lt;10,RTO__37[[#This Row],[Day of Week]]&lt;=5,RTO__37[[#This Row],[Hour]]&gt;=15,RTO__37[[#This Row],[Hour]]&lt;=18),"ON","OFF")</f>
        <v>OFF</v>
      </c>
      <c r="G236"/>
      <c r="H236"/>
      <c r="I236"/>
    </row>
    <row r="237" spans="1:9" x14ac:dyDescent="0.25">
      <c r="A237" s="34">
        <v>45537</v>
      </c>
      <c r="B237" s="64">
        <v>9</v>
      </c>
      <c r="C237" s="64">
        <v>1</v>
      </c>
      <c r="D237" s="64">
        <v>20</v>
      </c>
      <c r="E237" s="42">
        <v>34.624600000000001</v>
      </c>
      <c r="F237" s="64" t="str">
        <f>IF(AND(RTO__37[[#This Row],[Month]]&gt;5,RTO__37[[#This Row],[Month]]&lt;10,RTO__37[[#This Row],[Day of Week]]&lt;=5,RTO__37[[#This Row],[Hour]]&gt;=15,RTO__37[[#This Row],[Hour]]&lt;=18),"ON","OFF")</f>
        <v>OFF</v>
      </c>
      <c r="G237"/>
      <c r="H237"/>
      <c r="I237"/>
    </row>
    <row r="238" spans="1:9" x14ac:dyDescent="0.25">
      <c r="A238" s="34">
        <v>45537</v>
      </c>
      <c r="B238" s="64">
        <v>9</v>
      </c>
      <c r="C238" s="64">
        <v>1</v>
      </c>
      <c r="D238" s="64">
        <v>21</v>
      </c>
      <c r="E238" s="42">
        <v>26.59</v>
      </c>
      <c r="F238" s="64" t="str">
        <f>IF(AND(RTO__37[[#This Row],[Month]]&gt;5,RTO__37[[#This Row],[Month]]&lt;10,RTO__37[[#This Row],[Day of Week]]&lt;=5,RTO__37[[#This Row],[Hour]]&gt;=15,RTO__37[[#This Row],[Hour]]&lt;=18),"ON","OFF")</f>
        <v>OFF</v>
      </c>
      <c r="G238"/>
      <c r="H238"/>
      <c r="I238"/>
    </row>
    <row r="239" spans="1:9" x14ac:dyDescent="0.25">
      <c r="A239" s="34">
        <v>45537</v>
      </c>
      <c r="B239" s="64">
        <v>9</v>
      </c>
      <c r="C239" s="64">
        <v>1</v>
      </c>
      <c r="D239" s="64">
        <v>22</v>
      </c>
      <c r="E239" s="42">
        <v>29.117000000000001</v>
      </c>
      <c r="F239" s="64" t="str">
        <f>IF(AND(RTO__37[[#This Row],[Month]]&gt;5,RTO__37[[#This Row],[Month]]&lt;10,RTO__37[[#This Row],[Day of Week]]&lt;=5,RTO__37[[#This Row],[Hour]]&gt;=15,RTO__37[[#This Row],[Hour]]&lt;=18),"ON","OFF")</f>
        <v>OFF</v>
      </c>
      <c r="G239"/>
      <c r="H239"/>
      <c r="I239"/>
    </row>
    <row r="240" spans="1:9" x14ac:dyDescent="0.25">
      <c r="A240" s="34">
        <v>45537</v>
      </c>
      <c r="B240" s="64">
        <v>9</v>
      </c>
      <c r="C240" s="64">
        <v>1</v>
      </c>
      <c r="D240" s="64">
        <v>23</v>
      </c>
      <c r="E240" s="42">
        <v>22.256599999999999</v>
      </c>
      <c r="F240" s="64" t="str">
        <f>IF(AND(RTO__37[[#This Row],[Month]]&gt;5,RTO__37[[#This Row],[Month]]&lt;10,RTO__37[[#This Row],[Day of Week]]&lt;=5,RTO__37[[#This Row],[Hour]]&gt;=15,RTO__37[[#This Row],[Hour]]&lt;=18),"ON","OFF")</f>
        <v>OFF</v>
      </c>
      <c r="G240"/>
      <c r="H240"/>
      <c r="I240"/>
    </row>
    <row r="241" spans="1:9" x14ac:dyDescent="0.25">
      <c r="A241" s="34">
        <v>45537</v>
      </c>
      <c r="B241" s="64">
        <v>9</v>
      </c>
      <c r="C241" s="64">
        <v>1</v>
      </c>
      <c r="D241" s="64">
        <v>24</v>
      </c>
      <c r="E241" s="42">
        <v>19.394300000000001</v>
      </c>
      <c r="F241" s="64" t="str">
        <f>IF(AND(RTO__37[[#This Row],[Month]]&gt;5,RTO__37[[#This Row],[Month]]&lt;10,RTO__37[[#This Row],[Day of Week]]&lt;=5,RTO__37[[#This Row],[Hour]]&gt;=15,RTO__37[[#This Row],[Hour]]&lt;=18),"ON","OFF")</f>
        <v>OFF</v>
      </c>
      <c r="G241"/>
      <c r="H241"/>
      <c r="I241"/>
    </row>
    <row r="242" spans="1:9" x14ac:dyDescent="0.25">
      <c r="A242" s="34">
        <v>45538</v>
      </c>
      <c r="B242" s="64">
        <v>9</v>
      </c>
      <c r="C242" s="64">
        <v>2</v>
      </c>
      <c r="D242" s="64">
        <v>1</v>
      </c>
      <c r="E242" s="42">
        <v>25.654299999999999</v>
      </c>
      <c r="F242" s="64" t="str">
        <f>IF(AND(RTO__37[[#This Row],[Month]]&gt;5,RTO__37[[#This Row],[Month]]&lt;10,RTO__37[[#This Row],[Day of Week]]&lt;=5,RTO__37[[#This Row],[Hour]]&gt;=15,RTO__37[[#This Row],[Hour]]&lt;=18),"ON","OFF")</f>
        <v>OFF</v>
      </c>
      <c r="G242"/>
      <c r="H242"/>
      <c r="I242"/>
    </row>
    <row r="243" spans="1:9" x14ac:dyDescent="0.25">
      <c r="A243" s="34">
        <v>45538</v>
      </c>
      <c r="B243" s="64">
        <v>9</v>
      </c>
      <c r="C243" s="64">
        <v>2</v>
      </c>
      <c r="D243" s="64">
        <v>2</v>
      </c>
      <c r="E243" s="42">
        <v>14.991300000000001</v>
      </c>
      <c r="F243" s="64" t="str">
        <f>IF(AND(RTO__37[[#This Row],[Month]]&gt;5,RTO__37[[#This Row],[Month]]&lt;10,RTO__37[[#This Row],[Day of Week]]&lt;=5,RTO__37[[#This Row],[Hour]]&gt;=15,RTO__37[[#This Row],[Hour]]&lt;=18),"ON","OFF")</f>
        <v>OFF</v>
      </c>
      <c r="G243"/>
      <c r="H243"/>
      <c r="I243"/>
    </row>
    <row r="244" spans="1:9" x14ac:dyDescent="0.25">
      <c r="A244" s="34">
        <v>45538</v>
      </c>
      <c r="B244" s="64">
        <v>9</v>
      </c>
      <c r="C244" s="64">
        <v>2</v>
      </c>
      <c r="D244" s="64">
        <v>3</v>
      </c>
      <c r="E244" s="42">
        <v>13.3758</v>
      </c>
      <c r="F244" s="64" t="str">
        <f>IF(AND(RTO__37[[#This Row],[Month]]&gt;5,RTO__37[[#This Row],[Month]]&lt;10,RTO__37[[#This Row],[Day of Week]]&lt;=5,RTO__37[[#This Row],[Hour]]&gt;=15,RTO__37[[#This Row],[Hour]]&lt;=18),"ON","OFF")</f>
        <v>OFF</v>
      </c>
      <c r="G244"/>
      <c r="H244"/>
      <c r="I244"/>
    </row>
    <row r="245" spans="1:9" x14ac:dyDescent="0.25">
      <c r="A245" s="34">
        <v>45538</v>
      </c>
      <c r="B245" s="64">
        <v>9</v>
      </c>
      <c r="C245" s="64">
        <v>2</v>
      </c>
      <c r="D245" s="64">
        <v>4</v>
      </c>
      <c r="E245" s="42">
        <v>15.594099999999999</v>
      </c>
      <c r="F245" s="64" t="str">
        <f>IF(AND(RTO__37[[#This Row],[Month]]&gt;5,RTO__37[[#This Row],[Month]]&lt;10,RTO__37[[#This Row],[Day of Week]]&lt;=5,RTO__37[[#This Row],[Hour]]&gt;=15,RTO__37[[#This Row],[Hour]]&lt;=18),"ON","OFF")</f>
        <v>OFF</v>
      </c>
      <c r="G245"/>
      <c r="H245"/>
      <c r="I245"/>
    </row>
    <row r="246" spans="1:9" x14ac:dyDescent="0.25">
      <c r="A246" s="34">
        <v>45538</v>
      </c>
      <c r="B246" s="64">
        <v>9</v>
      </c>
      <c r="C246" s="64">
        <v>2</v>
      </c>
      <c r="D246" s="64">
        <v>5</v>
      </c>
      <c r="E246" s="42">
        <v>15.9573</v>
      </c>
      <c r="F246" s="64" t="str">
        <f>IF(AND(RTO__37[[#This Row],[Month]]&gt;5,RTO__37[[#This Row],[Month]]&lt;10,RTO__37[[#This Row],[Day of Week]]&lt;=5,RTO__37[[#This Row],[Hour]]&gt;=15,RTO__37[[#This Row],[Hour]]&lt;=18),"ON","OFF")</f>
        <v>OFF</v>
      </c>
      <c r="G246"/>
      <c r="H246"/>
      <c r="I246"/>
    </row>
    <row r="247" spans="1:9" x14ac:dyDescent="0.25">
      <c r="A247" s="34">
        <v>45538</v>
      </c>
      <c r="B247" s="64">
        <v>9</v>
      </c>
      <c r="C247" s="64">
        <v>2</v>
      </c>
      <c r="D247" s="64">
        <v>6</v>
      </c>
      <c r="E247" s="42">
        <v>16.2286</v>
      </c>
      <c r="F247" s="64" t="str">
        <f>IF(AND(RTO__37[[#This Row],[Month]]&gt;5,RTO__37[[#This Row],[Month]]&lt;10,RTO__37[[#This Row],[Day of Week]]&lt;=5,RTO__37[[#This Row],[Hour]]&gt;=15,RTO__37[[#This Row],[Hour]]&lt;=18),"ON","OFF")</f>
        <v>OFF</v>
      </c>
      <c r="G247"/>
      <c r="H247"/>
      <c r="I247"/>
    </row>
    <row r="248" spans="1:9" x14ac:dyDescent="0.25">
      <c r="A248" s="34">
        <v>45538</v>
      </c>
      <c r="B248" s="64">
        <v>9</v>
      </c>
      <c r="C248" s="64">
        <v>2</v>
      </c>
      <c r="D248" s="64">
        <v>7</v>
      </c>
      <c r="E248" s="42">
        <v>13.6594</v>
      </c>
      <c r="F248" s="64" t="str">
        <f>IF(AND(RTO__37[[#This Row],[Month]]&gt;5,RTO__37[[#This Row],[Month]]&lt;10,RTO__37[[#This Row],[Day of Week]]&lt;=5,RTO__37[[#This Row],[Hour]]&gt;=15,RTO__37[[#This Row],[Hour]]&lt;=18),"ON","OFF")</f>
        <v>OFF</v>
      </c>
      <c r="G248"/>
      <c r="H248"/>
      <c r="I248"/>
    </row>
    <row r="249" spans="1:9" x14ac:dyDescent="0.25">
      <c r="A249" s="34">
        <v>45538</v>
      </c>
      <c r="B249" s="64">
        <v>9</v>
      </c>
      <c r="C249" s="64">
        <v>2</v>
      </c>
      <c r="D249" s="64">
        <v>8</v>
      </c>
      <c r="E249" s="42">
        <v>18.086400000000001</v>
      </c>
      <c r="F249" s="64" t="str">
        <f>IF(AND(RTO__37[[#This Row],[Month]]&gt;5,RTO__37[[#This Row],[Month]]&lt;10,RTO__37[[#This Row],[Day of Week]]&lt;=5,RTO__37[[#This Row],[Hour]]&gt;=15,RTO__37[[#This Row],[Hour]]&lt;=18),"ON","OFF")</f>
        <v>OFF</v>
      </c>
      <c r="G249"/>
      <c r="H249"/>
      <c r="I249"/>
    </row>
    <row r="250" spans="1:9" x14ac:dyDescent="0.25">
      <c r="A250" s="34">
        <v>45538</v>
      </c>
      <c r="B250" s="64">
        <v>9</v>
      </c>
      <c r="C250" s="64">
        <v>2</v>
      </c>
      <c r="D250" s="64">
        <v>9</v>
      </c>
      <c r="E250" s="42">
        <v>11.7996</v>
      </c>
      <c r="F250" s="64" t="str">
        <f>IF(AND(RTO__37[[#This Row],[Month]]&gt;5,RTO__37[[#This Row],[Month]]&lt;10,RTO__37[[#This Row],[Day of Week]]&lt;=5,RTO__37[[#This Row],[Hour]]&gt;=15,RTO__37[[#This Row],[Hour]]&lt;=18),"ON","OFF")</f>
        <v>OFF</v>
      </c>
      <c r="G250"/>
      <c r="H250"/>
      <c r="I250"/>
    </row>
    <row r="251" spans="1:9" x14ac:dyDescent="0.25">
      <c r="A251" s="34">
        <v>45538</v>
      </c>
      <c r="B251" s="64">
        <v>9</v>
      </c>
      <c r="C251" s="64">
        <v>2</v>
      </c>
      <c r="D251" s="64">
        <v>10</v>
      </c>
      <c r="E251" s="42">
        <v>26.654399999999999</v>
      </c>
      <c r="F251" s="64" t="str">
        <f>IF(AND(RTO__37[[#This Row],[Month]]&gt;5,RTO__37[[#This Row],[Month]]&lt;10,RTO__37[[#This Row],[Day of Week]]&lt;=5,RTO__37[[#This Row],[Hour]]&gt;=15,RTO__37[[#This Row],[Hour]]&lt;=18),"ON","OFF")</f>
        <v>OFF</v>
      </c>
      <c r="G251"/>
      <c r="H251"/>
      <c r="I251"/>
    </row>
    <row r="252" spans="1:9" x14ac:dyDescent="0.25">
      <c r="A252" s="34">
        <v>45538</v>
      </c>
      <c r="B252" s="64">
        <v>9</v>
      </c>
      <c r="C252" s="64">
        <v>2</v>
      </c>
      <c r="D252" s="64">
        <v>11</v>
      </c>
      <c r="E252" s="42">
        <v>8.8841999999999999</v>
      </c>
      <c r="F252" s="64" t="str">
        <f>IF(AND(RTO__37[[#This Row],[Month]]&gt;5,RTO__37[[#This Row],[Month]]&lt;10,RTO__37[[#This Row],[Day of Week]]&lt;=5,RTO__37[[#This Row],[Hour]]&gt;=15,RTO__37[[#This Row],[Hour]]&lt;=18),"ON","OFF")</f>
        <v>OFF</v>
      </c>
      <c r="G252"/>
      <c r="H252"/>
      <c r="I252"/>
    </row>
    <row r="253" spans="1:9" x14ac:dyDescent="0.25">
      <c r="A253" s="34">
        <v>45538</v>
      </c>
      <c r="B253" s="64">
        <v>9</v>
      </c>
      <c r="C253" s="64">
        <v>2</v>
      </c>
      <c r="D253" s="64">
        <v>12</v>
      </c>
      <c r="E253" s="42">
        <v>29.5671</v>
      </c>
      <c r="F253" s="64" t="str">
        <f>IF(AND(RTO__37[[#This Row],[Month]]&gt;5,RTO__37[[#This Row],[Month]]&lt;10,RTO__37[[#This Row],[Day of Week]]&lt;=5,RTO__37[[#This Row],[Hour]]&gt;=15,RTO__37[[#This Row],[Hour]]&lt;=18),"ON","OFF")</f>
        <v>OFF</v>
      </c>
      <c r="G253"/>
      <c r="H253"/>
      <c r="I253"/>
    </row>
    <row r="254" spans="1:9" x14ac:dyDescent="0.25">
      <c r="A254" s="34">
        <v>45538</v>
      </c>
      <c r="B254" s="64">
        <v>9</v>
      </c>
      <c r="C254" s="64">
        <v>2</v>
      </c>
      <c r="D254" s="64">
        <v>13</v>
      </c>
      <c r="E254" s="42">
        <v>29.988900000000001</v>
      </c>
      <c r="F254" s="64" t="str">
        <f>IF(AND(RTO__37[[#This Row],[Month]]&gt;5,RTO__37[[#This Row],[Month]]&lt;10,RTO__37[[#This Row],[Day of Week]]&lt;=5,RTO__37[[#This Row],[Hour]]&gt;=15,RTO__37[[#This Row],[Hour]]&lt;=18),"ON","OFF")</f>
        <v>OFF</v>
      </c>
      <c r="G254"/>
      <c r="H254"/>
      <c r="I254"/>
    </row>
    <row r="255" spans="1:9" x14ac:dyDescent="0.25">
      <c r="A255" s="34">
        <v>45538</v>
      </c>
      <c r="B255" s="64">
        <v>9</v>
      </c>
      <c r="C255" s="64">
        <v>2</v>
      </c>
      <c r="D255" s="64">
        <v>14</v>
      </c>
      <c r="E255" s="42">
        <v>30.089600000000001</v>
      </c>
      <c r="F255" s="64" t="str">
        <f>IF(AND(RTO__37[[#This Row],[Month]]&gt;5,RTO__37[[#This Row],[Month]]&lt;10,RTO__37[[#This Row],[Day of Week]]&lt;=5,RTO__37[[#This Row],[Hour]]&gt;=15,RTO__37[[#This Row],[Hour]]&lt;=18),"ON","OFF")</f>
        <v>OFF</v>
      </c>
      <c r="G255"/>
      <c r="H255"/>
      <c r="I255"/>
    </row>
    <row r="256" spans="1:9" x14ac:dyDescent="0.25">
      <c r="A256" s="34">
        <v>45538</v>
      </c>
      <c r="B256" s="64">
        <v>9</v>
      </c>
      <c r="C256" s="64">
        <v>2</v>
      </c>
      <c r="D256" s="64">
        <v>15</v>
      </c>
      <c r="E256" s="42">
        <v>36.550800000000002</v>
      </c>
      <c r="F256" s="64" t="str">
        <f>IF(AND(RTO__37[[#This Row],[Month]]&gt;5,RTO__37[[#This Row],[Month]]&lt;10,RTO__37[[#This Row],[Day of Week]]&lt;=5,RTO__37[[#This Row],[Hour]]&gt;=15,RTO__37[[#This Row],[Hour]]&lt;=18),"ON","OFF")</f>
        <v>ON</v>
      </c>
      <c r="G256"/>
      <c r="H256"/>
      <c r="I256"/>
    </row>
    <row r="257" spans="1:9" x14ac:dyDescent="0.25">
      <c r="A257" s="34">
        <v>45538</v>
      </c>
      <c r="B257" s="64">
        <v>9</v>
      </c>
      <c r="C257" s="64">
        <v>2</v>
      </c>
      <c r="D257" s="64">
        <v>16</v>
      </c>
      <c r="E257" s="42">
        <v>41.313400000000001</v>
      </c>
      <c r="F257" s="64" t="str">
        <f>IF(AND(RTO__37[[#This Row],[Month]]&gt;5,RTO__37[[#This Row],[Month]]&lt;10,RTO__37[[#This Row],[Day of Week]]&lt;=5,RTO__37[[#This Row],[Hour]]&gt;=15,RTO__37[[#This Row],[Hour]]&lt;=18),"ON","OFF")</f>
        <v>ON</v>
      </c>
      <c r="G257"/>
      <c r="H257"/>
      <c r="I257"/>
    </row>
    <row r="258" spans="1:9" x14ac:dyDescent="0.25">
      <c r="A258" s="34">
        <v>45538</v>
      </c>
      <c r="B258" s="64">
        <v>9</v>
      </c>
      <c r="C258" s="64">
        <v>2</v>
      </c>
      <c r="D258" s="64">
        <v>17</v>
      </c>
      <c r="E258" s="42">
        <v>37.120800000000003</v>
      </c>
      <c r="F258" s="64" t="str">
        <f>IF(AND(RTO__37[[#This Row],[Month]]&gt;5,RTO__37[[#This Row],[Month]]&lt;10,RTO__37[[#This Row],[Day of Week]]&lt;=5,RTO__37[[#This Row],[Hour]]&gt;=15,RTO__37[[#This Row],[Hour]]&lt;=18),"ON","OFF")</f>
        <v>ON</v>
      </c>
      <c r="G258"/>
      <c r="H258"/>
      <c r="I258"/>
    </row>
    <row r="259" spans="1:9" x14ac:dyDescent="0.25">
      <c r="A259" s="34">
        <v>45538</v>
      </c>
      <c r="B259" s="64">
        <v>9</v>
      </c>
      <c r="C259" s="64">
        <v>2</v>
      </c>
      <c r="D259" s="64">
        <v>18</v>
      </c>
      <c r="E259" s="42">
        <v>52.219799999999999</v>
      </c>
      <c r="F259" s="64" t="str">
        <f>IF(AND(RTO__37[[#This Row],[Month]]&gt;5,RTO__37[[#This Row],[Month]]&lt;10,RTO__37[[#This Row],[Day of Week]]&lt;=5,RTO__37[[#This Row],[Hour]]&gt;=15,RTO__37[[#This Row],[Hour]]&lt;=18),"ON","OFF")</f>
        <v>ON</v>
      </c>
      <c r="G259"/>
      <c r="H259"/>
      <c r="I259"/>
    </row>
    <row r="260" spans="1:9" x14ac:dyDescent="0.25">
      <c r="A260" s="34">
        <v>45538</v>
      </c>
      <c r="B260" s="64">
        <v>9</v>
      </c>
      <c r="C260" s="64">
        <v>2</v>
      </c>
      <c r="D260" s="64">
        <v>19</v>
      </c>
      <c r="E260" s="42">
        <v>49.4191</v>
      </c>
      <c r="F260" s="64" t="str">
        <f>IF(AND(RTO__37[[#This Row],[Month]]&gt;5,RTO__37[[#This Row],[Month]]&lt;10,RTO__37[[#This Row],[Day of Week]]&lt;=5,RTO__37[[#This Row],[Hour]]&gt;=15,RTO__37[[#This Row],[Hour]]&lt;=18),"ON","OFF")</f>
        <v>OFF</v>
      </c>
      <c r="G260"/>
      <c r="H260"/>
      <c r="I260"/>
    </row>
    <row r="261" spans="1:9" x14ac:dyDescent="0.25">
      <c r="A261" s="34">
        <v>45538</v>
      </c>
      <c r="B261" s="64">
        <v>9</v>
      </c>
      <c r="C261" s="64">
        <v>2</v>
      </c>
      <c r="D261" s="64">
        <v>20</v>
      </c>
      <c r="E261" s="42">
        <v>51.884700000000002</v>
      </c>
      <c r="F261" s="64" t="str">
        <f>IF(AND(RTO__37[[#This Row],[Month]]&gt;5,RTO__37[[#This Row],[Month]]&lt;10,RTO__37[[#This Row],[Day of Week]]&lt;=5,RTO__37[[#This Row],[Hour]]&gt;=15,RTO__37[[#This Row],[Hour]]&lt;=18),"ON","OFF")</f>
        <v>OFF</v>
      </c>
      <c r="G261"/>
      <c r="H261"/>
      <c r="I261"/>
    </row>
    <row r="262" spans="1:9" x14ac:dyDescent="0.25">
      <c r="A262" s="34">
        <v>45538</v>
      </c>
      <c r="B262" s="64">
        <v>9</v>
      </c>
      <c r="C262" s="64">
        <v>2</v>
      </c>
      <c r="D262" s="64">
        <v>21</v>
      </c>
      <c r="E262" s="42">
        <v>47.526899999999998</v>
      </c>
      <c r="F262" s="64" t="str">
        <f>IF(AND(RTO__37[[#This Row],[Month]]&gt;5,RTO__37[[#This Row],[Month]]&lt;10,RTO__37[[#This Row],[Day of Week]]&lt;=5,RTO__37[[#This Row],[Hour]]&gt;=15,RTO__37[[#This Row],[Hour]]&lt;=18),"ON","OFF")</f>
        <v>OFF</v>
      </c>
      <c r="G262"/>
      <c r="H262"/>
      <c r="I262"/>
    </row>
    <row r="263" spans="1:9" x14ac:dyDescent="0.25">
      <c r="A263" s="34">
        <v>45538</v>
      </c>
      <c r="B263" s="64">
        <v>9</v>
      </c>
      <c r="C263" s="64">
        <v>2</v>
      </c>
      <c r="D263" s="64">
        <v>22</v>
      </c>
      <c r="E263" s="42">
        <v>37.316600000000001</v>
      </c>
      <c r="F263" s="64" t="str">
        <f>IF(AND(RTO__37[[#This Row],[Month]]&gt;5,RTO__37[[#This Row],[Month]]&lt;10,RTO__37[[#This Row],[Day of Week]]&lt;=5,RTO__37[[#This Row],[Hour]]&gt;=15,RTO__37[[#This Row],[Hour]]&lt;=18),"ON","OFF")</f>
        <v>OFF</v>
      </c>
      <c r="G263"/>
      <c r="H263"/>
      <c r="I263"/>
    </row>
    <row r="264" spans="1:9" x14ac:dyDescent="0.25">
      <c r="A264" s="34">
        <v>45538</v>
      </c>
      <c r="B264" s="64">
        <v>9</v>
      </c>
      <c r="C264" s="64">
        <v>2</v>
      </c>
      <c r="D264" s="64">
        <v>23</v>
      </c>
      <c r="E264" s="42">
        <v>30.415400000000002</v>
      </c>
      <c r="F264" s="64" t="str">
        <f>IF(AND(RTO__37[[#This Row],[Month]]&gt;5,RTO__37[[#This Row],[Month]]&lt;10,RTO__37[[#This Row],[Day of Week]]&lt;=5,RTO__37[[#This Row],[Hour]]&gt;=15,RTO__37[[#This Row],[Hour]]&lt;=18),"ON","OFF")</f>
        <v>OFF</v>
      </c>
      <c r="G264"/>
      <c r="H264"/>
      <c r="I264"/>
    </row>
    <row r="265" spans="1:9" x14ac:dyDescent="0.25">
      <c r="A265" s="34">
        <v>45538</v>
      </c>
      <c r="B265" s="64">
        <v>9</v>
      </c>
      <c r="C265" s="64">
        <v>2</v>
      </c>
      <c r="D265" s="64">
        <v>24</v>
      </c>
      <c r="E265" s="42">
        <v>25.805900000000001</v>
      </c>
      <c r="F265" s="64" t="str">
        <f>IF(AND(RTO__37[[#This Row],[Month]]&gt;5,RTO__37[[#This Row],[Month]]&lt;10,RTO__37[[#This Row],[Day of Week]]&lt;=5,RTO__37[[#This Row],[Hour]]&gt;=15,RTO__37[[#This Row],[Hour]]&lt;=18),"ON","OFF")</f>
        <v>OFF</v>
      </c>
      <c r="G265"/>
      <c r="H265"/>
      <c r="I265"/>
    </row>
    <row r="266" spans="1:9" x14ac:dyDescent="0.25">
      <c r="A266" s="34">
        <v>45539</v>
      </c>
      <c r="B266" s="64">
        <v>9</v>
      </c>
      <c r="C266" s="64">
        <v>3</v>
      </c>
      <c r="D266" s="64">
        <v>1</v>
      </c>
      <c r="E266" s="42">
        <v>34.729100000000003</v>
      </c>
      <c r="F266" s="64" t="str">
        <f>IF(AND(RTO__37[[#This Row],[Month]]&gt;5,RTO__37[[#This Row],[Month]]&lt;10,RTO__37[[#This Row],[Day of Week]]&lt;=5,RTO__37[[#This Row],[Hour]]&gt;=15,RTO__37[[#This Row],[Hour]]&lt;=18),"ON","OFF")</f>
        <v>OFF</v>
      </c>
      <c r="G266"/>
      <c r="H266"/>
      <c r="I266"/>
    </row>
    <row r="267" spans="1:9" x14ac:dyDescent="0.25">
      <c r="A267" s="34">
        <v>45539</v>
      </c>
      <c r="B267" s="64">
        <v>9</v>
      </c>
      <c r="C267" s="64">
        <v>3</v>
      </c>
      <c r="D267" s="64">
        <v>2</v>
      </c>
      <c r="E267" s="42">
        <v>25.163399999999999</v>
      </c>
      <c r="F267" s="64" t="str">
        <f>IF(AND(RTO__37[[#This Row],[Month]]&gt;5,RTO__37[[#This Row],[Month]]&lt;10,RTO__37[[#This Row],[Day of Week]]&lt;=5,RTO__37[[#This Row],[Hour]]&gt;=15,RTO__37[[#This Row],[Hour]]&lt;=18),"ON","OFF")</f>
        <v>OFF</v>
      </c>
      <c r="G267"/>
      <c r="H267"/>
      <c r="I267"/>
    </row>
    <row r="268" spans="1:9" x14ac:dyDescent="0.25">
      <c r="A268" s="34">
        <v>45539</v>
      </c>
      <c r="B268" s="64">
        <v>9</v>
      </c>
      <c r="C268" s="64">
        <v>3</v>
      </c>
      <c r="D268" s="64">
        <v>3</v>
      </c>
      <c r="E268" s="42">
        <v>26.2331</v>
      </c>
      <c r="F268" s="64" t="str">
        <f>IF(AND(RTO__37[[#This Row],[Month]]&gt;5,RTO__37[[#This Row],[Month]]&lt;10,RTO__37[[#This Row],[Day of Week]]&lt;=5,RTO__37[[#This Row],[Hour]]&gt;=15,RTO__37[[#This Row],[Hour]]&lt;=18),"ON","OFF")</f>
        <v>OFF</v>
      </c>
      <c r="G268"/>
      <c r="H268"/>
      <c r="I268"/>
    </row>
    <row r="269" spans="1:9" x14ac:dyDescent="0.25">
      <c r="A269" s="34">
        <v>45539</v>
      </c>
      <c r="B269" s="64">
        <v>9</v>
      </c>
      <c r="C269" s="64">
        <v>3</v>
      </c>
      <c r="D269" s="64">
        <v>4</v>
      </c>
      <c r="E269" s="42">
        <v>18.557500000000001</v>
      </c>
      <c r="F269" s="64" t="str">
        <f>IF(AND(RTO__37[[#This Row],[Month]]&gt;5,RTO__37[[#This Row],[Month]]&lt;10,RTO__37[[#This Row],[Day of Week]]&lt;=5,RTO__37[[#This Row],[Hour]]&gt;=15,RTO__37[[#This Row],[Hour]]&lt;=18),"ON","OFF")</f>
        <v>OFF</v>
      </c>
      <c r="G269"/>
      <c r="H269"/>
      <c r="I269"/>
    </row>
    <row r="270" spans="1:9" x14ac:dyDescent="0.25">
      <c r="A270" s="34">
        <v>45539</v>
      </c>
      <c r="B270" s="64">
        <v>9</v>
      </c>
      <c r="C270" s="64">
        <v>3</v>
      </c>
      <c r="D270" s="64">
        <v>5</v>
      </c>
      <c r="E270" s="42">
        <v>9.7005999999999997</v>
      </c>
      <c r="F270" s="64" t="str">
        <f>IF(AND(RTO__37[[#This Row],[Month]]&gt;5,RTO__37[[#This Row],[Month]]&lt;10,RTO__37[[#This Row],[Day of Week]]&lt;=5,RTO__37[[#This Row],[Hour]]&gt;=15,RTO__37[[#This Row],[Hour]]&lt;=18),"ON","OFF")</f>
        <v>OFF</v>
      </c>
      <c r="G270"/>
      <c r="H270"/>
      <c r="I270"/>
    </row>
    <row r="271" spans="1:9" x14ac:dyDescent="0.25">
      <c r="A271" s="34">
        <v>45539</v>
      </c>
      <c r="B271" s="64">
        <v>9</v>
      </c>
      <c r="C271" s="64">
        <v>3</v>
      </c>
      <c r="D271" s="64">
        <v>6</v>
      </c>
      <c r="E271" s="42">
        <v>28.5715</v>
      </c>
      <c r="F271" s="64" t="str">
        <f>IF(AND(RTO__37[[#This Row],[Month]]&gt;5,RTO__37[[#This Row],[Month]]&lt;10,RTO__37[[#This Row],[Day of Week]]&lt;=5,RTO__37[[#This Row],[Hour]]&gt;=15,RTO__37[[#This Row],[Hour]]&lt;=18),"ON","OFF")</f>
        <v>OFF</v>
      </c>
      <c r="G271"/>
      <c r="H271"/>
      <c r="I271"/>
    </row>
    <row r="272" spans="1:9" x14ac:dyDescent="0.25">
      <c r="A272" s="34">
        <v>45539</v>
      </c>
      <c r="B272" s="64">
        <v>9</v>
      </c>
      <c r="C272" s="64">
        <v>3</v>
      </c>
      <c r="D272" s="64">
        <v>7</v>
      </c>
      <c r="E272" s="42">
        <v>25.0564</v>
      </c>
      <c r="F272" s="64" t="str">
        <f>IF(AND(RTO__37[[#This Row],[Month]]&gt;5,RTO__37[[#This Row],[Month]]&lt;10,RTO__37[[#This Row],[Day of Week]]&lt;=5,RTO__37[[#This Row],[Hour]]&gt;=15,RTO__37[[#This Row],[Hour]]&lt;=18),"ON","OFF")</f>
        <v>OFF</v>
      </c>
      <c r="G272"/>
      <c r="H272"/>
      <c r="I272"/>
    </row>
    <row r="273" spans="1:9" x14ac:dyDescent="0.25">
      <c r="A273" s="34">
        <v>45539</v>
      </c>
      <c r="B273" s="64">
        <v>9</v>
      </c>
      <c r="C273" s="64">
        <v>3</v>
      </c>
      <c r="D273" s="64">
        <v>8</v>
      </c>
      <c r="E273" s="42">
        <v>11.413399999999999</v>
      </c>
      <c r="F273" s="64" t="str">
        <f>IF(AND(RTO__37[[#This Row],[Month]]&gt;5,RTO__37[[#This Row],[Month]]&lt;10,RTO__37[[#This Row],[Day of Week]]&lt;=5,RTO__37[[#This Row],[Hour]]&gt;=15,RTO__37[[#This Row],[Hour]]&lt;=18),"ON","OFF")</f>
        <v>OFF</v>
      </c>
      <c r="G273"/>
      <c r="H273"/>
      <c r="I273"/>
    </row>
    <row r="274" spans="1:9" x14ac:dyDescent="0.25">
      <c r="A274" s="34">
        <v>45539</v>
      </c>
      <c r="B274" s="64">
        <v>9</v>
      </c>
      <c r="C274" s="64">
        <v>3</v>
      </c>
      <c r="D274" s="64">
        <v>9</v>
      </c>
      <c r="E274" s="42">
        <v>29.472300000000001</v>
      </c>
      <c r="F274" s="64" t="str">
        <f>IF(AND(RTO__37[[#This Row],[Month]]&gt;5,RTO__37[[#This Row],[Month]]&lt;10,RTO__37[[#This Row],[Day of Week]]&lt;=5,RTO__37[[#This Row],[Hour]]&gt;=15,RTO__37[[#This Row],[Hour]]&lt;=18),"ON","OFF")</f>
        <v>OFF</v>
      </c>
      <c r="G274"/>
      <c r="H274"/>
      <c r="I274"/>
    </row>
    <row r="275" spans="1:9" x14ac:dyDescent="0.25">
      <c r="A275" s="34">
        <v>45539</v>
      </c>
      <c r="B275" s="64">
        <v>9</v>
      </c>
      <c r="C275" s="64">
        <v>3</v>
      </c>
      <c r="D275" s="64">
        <v>10</v>
      </c>
      <c r="E275" s="42">
        <v>29.468800000000002</v>
      </c>
      <c r="F275" s="64" t="str">
        <f>IF(AND(RTO__37[[#This Row],[Month]]&gt;5,RTO__37[[#This Row],[Month]]&lt;10,RTO__37[[#This Row],[Day of Week]]&lt;=5,RTO__37[[#This Row],[Hour]]&gt;=15,RTO__37[[#This Row],[Hour]]&lt;=18),"ON","OFF")</f>
        <v>OFF</v>
      </c>
      <c r="G275"/>
      <c r="H275"/>
      <c r="I275"/>
    </row>
    <row r="276" spans="1:9" x14ac:dyDescent="0.25">
      <c r="A276" s="34">
        <v>45539</v>
      </c>
      <c r="B276" s="64">
        <v>9</v>
      </c>
      <c r="C276" s="64">
        <v>3</v>
      </c>
      <c r="D276" s="64">
        <v>11</v>
      </c>
      <c r="E276" s="42">
        <v>31.629000000000001</v>
      </c>
      <c r="F276" s="64" t="str">
        <f>IF(AND(RTO__37[[#This Row],[Month]]&gt;5,RTO__37[[#This Row],[Month]]&lt;10,RTO__37[[#This Row],[Day of Week]]&lt;=5,RTO__37[[#This Row],[Hour]]&gt;=15,RTO__37[[#This Row],[Hour]]&lt;=18),"ON","OFF")</f>
        <v>OFF</v>
      </c>
      <c r="G276"/>
      <c r="H276"/>
      <c r="I276"/>
    </row>
    <row r="277" spans="1:9" x14ac:dyDescent="0.25">
      <c r="A277" s="34">
        <v>45539</v>
      </c>
      <c r="B277" s="64">
        <v>9</v>
      </c>
      <c r="C277" s="64">
        <v>3</v>
      </c>
      <c r="D277" s="64">
        <v>12</v>
      </c>
      <c r="E277" s="42">
        <v>32.898000000000003</v>
      </c>
      <c r="F277" s="64" t="str">
        <f>IF(AND(RTO__37[[#This Row],[Month]]&gt;5,RTO__37[[#This Row],[Month]]&lt;10,RTO__37[[#This Row],[Day of Week]]&lt;=5,RTO__37[[#This Row],[Hour]]&gt;=15,RTO__37[[#This Row],[Hour]]&lt;=18),"ON","OFF")</f>
        <v>OFF</v>
      </c>
      <c r="G277"/>
      <c r="H277"/>
      <c r="I277"/>
    </row>
    <row r="278" spans="1:9" x14ac:dyDescent="0.25">
      <c r="A278" s="34">
        <v>45539</v>
      </c>
      <c r="B278" s="64">
        <v>9</v>
      </c>
      <c r="C278" s="64">
        <v>3</v>
      </c>
      <c r="D278" s="64">
        <v>13</v>
      </c>
      <c r="E278" s="42">
        <v>30.929099999999998</v>
      </c>
      <c r="F278" s="64" t="str">
        <f>IF(AND(RTO__37[[#This Row],[Month]]&gt;5,RTO__37[[#This Row],[Month]]&lt;10,RTO__37[[#This Row],[Day of Week]]&lt;=5,RTO__37[[#This Row],[Hour]]&gt;=15,RTO__37[[#This Row],[Hour]]&lt;=18),"ON","OFF")</f>
        <v>OFF</v>
      </c>
      <c r="G278"/>
      <c r="H278"/>
      <c r="I278"/>
    </row>
    <row r="279" spans="1:9" x14ac:dyDescent="0.25">
      <c r="A279" s="34">
        <v>45539</v>
      </c>
      <c r="B279" s="64">
        <v>9</v>
      </c>
      <c r="C279" s="64">
        <v>3</v>
      </c>
      <c r="D279" s="64">
        <v>14</v>
      </c>
      <c r="E279" s="42">
        <v>35.820799999999998</v>
      </c>
      <c r="F279" s="64" t="str">
        <f>IF(AND(RTO__37[[#This Row],[Month]]&gt;5,RTO__37[[#This Row],[Month]]&lt;10,RTO__37[[#This Row],[Day of Week]]&lt;=5,RTO__37[[#This Row],[Hour]]&gt;=15,RTO__37[[#This Row],[Hour]]&lt;=18),"ON","OFF")</f>
        <v>OFF</v>
      </c>
      <c r="G279"/>
      <c r="H279"/>
      <c r="I279"/>
    </row>
    <row r="280" spans="1:9" x14ac:dyDescent="0.25">
      <c r="A280" s="34">
        <v>45539</v>
      </c>
      <c r="B280" s="64">
        <v>9</v>
      </c>
      <c r="C280" s="64">
        <v>3</v>
      </c>
      <c r="D280" s="64">
        <v>15</v>
      </c>
      <c r="E280" s="42">
        <v>60.450400000000002</v>
      </c>
      <c r="F280" s="64" t="str">
        <f>IF(AND(RTO__37[[#This Row],[Month]]&gt;5,RTO__37[[#This Row],[Month]]&lt;10,RTO__37[[#This Row],[Day of Week]]&lt;=5,RTO__37[[#This Row],[Hour]]&gt;=15,RTO__37[[#This Row],[Hour]]&lt;=18),"ON","OFF")</f>
        <v>ON</v>
      </c>
      <c r="G280"/>
      <c r="H280"/>
      <c r="I280"/>
    </row>
    <row r="281" spans="1:9" x14ac:dyDescent="0.25">
      <c r="A281" s="34">
        <v>45539</v>
      </c>
      <c r="B281" s="64">
        <v>9</v>
      </c>
      <c r="C281" s="64">
        <v>3</v>
      </c>
      <c r="D281" s="64">
        <v>16</v>
      </c>
      <c r="E281" s="42">
        <v>48.363700000000001</v>
      </c>
      <c r="F281" s="64" t="str">
        <f>IF(AND(RTO__37[[#This Row],[Month]]&gt;5,RTO__37[[#This Row],[Month]]&lt;10,RTO__37[[#This Row],[Day of Week]]&lt;=5,RTO__37[[#This Row],[Hour]]&gt;=15,RTO__37[[#This Row],[Hour]]&lt;=18),"ON","OFF")</f>
        <v>ON</v>
      </c>
      <c r="G281"/>
      <c r="H281"/>
      <c r="I281"/>
    </row>
    <row r="282" spans="1:9" x14ac:dyDescent="0.25">
      <c r="A282" s="34">
        <v>45539</v>
      </c>
      <c r="B282" s="64">
        <v>9</v>
      </c>
      <c r="C282" s="64">
        <v>3</v>
      </c>
      <c r="D282" s="64">
        <v>17</v>
      </c>
      <c r="E282" s="42">
        <v>39.757100000000001</v>
      </c>
      <c r="F282" s="64" t="str">
        <f>IF(AND(RTO__37[[#This Row],[Month]]&gt;5,RTO__37[[#This Row],[Month]]&lt;10,RTO__37[[#This Row],[Day of Week]]&lt;=5,RTO__37[[#This Row],[Hour]]&gt;=15,RTO__37[[#This Row],[Hour]]&lt;=18),"ON","OFF")</f>
        <v>ON</v>
      </c>
      <c r="G282"/>
      <c r="H282"/>
      <c r="I282"/>
    </row>
    <row r="283" spans="1:9" x14ac:dyDescent="0.25">
      <c r="A283" s="34">
        <v>45539</v>
      </c>
      <c r="B283" s="64">
        <v>9</v>
      </c>
      <c r="C283" s="64">
        <v>3</v>
      </c>
      <c r="D283" s="64">
        <v>18</v>
      </c>
      <c r="E283" s="42">
        <v>62.6599</v>
      </c>
      <c r="F283" s="64" t="str">
        <f>IF(AND(RTO__37[[#This Row],[Month]]&gt;5,RTO__37[[#This Row],[Month]]&lt;10,RTO__37[[#This Row],[Day of Week]]&lt;=5,RTO__37[[#This Row],[Hour]]&gt;=15,RTO__37[[#This Row],[Hour]]&lt;=18),"ON","OFF")</f>
        <v>ON</v>
      </c>
      <c r="G283"/>
      <c r="H283"/>
      <c r="I283"/>
    </row>
    <row r="284" spans="1:9" x14ac:dyDescent="0.25">
      <c r="A284" s="34">
        <v>45539</v>
      </c>
      <c r="B284" s="64">
        <v>9</v>
      </c>
      <c r="C284" s="64">
        <v>3</v>
      </c>
      <c r="D284" s="64">
        <v>19</v>
      </c>
      <c r="E284" s="42">
        <v>88.110600000000005</v>
      </c>
      <c r="F284" s="64" t="str">
        <f>IF(AND(RTO__37[[#This Row],[Month]]&gt;5,RTO__37[[#This Row],[Month]]&lt;10,RTO__37[[#This Row],[Day of Week]]&lt;=5,RTO__37[[#This Row],[Hour]]&gt;=15,RTO__37[[#This Row],[Hour]]&lt;=18),"ON","OFF")</f>
        <v>OFF</v>
      </c>
      <c r="G284"/>
      <c r="H284"/>
      <c r="I284"/>
    </row>
    <row r="285" spans="1:9" x14ac:dyDescent="0.25">
      <c r="A285" s="34">
        <v>45539</v>
      </c>
      <c r="B285" s="64">
        <v>9</v>
      </c>
      <c r="C285" s="64">
        <v>3</v>
      </c>
      <c r="D285" s="64">
        <v>20</v>
      </c>
      <c r="E285" s="42">
        <v>57.917900000000003</v>
      </c>
      <c r="F285" s="64" t="str">
        <f>IF(AND(RTO__37[[#This Row],[Month]]&gt;5,RTO__37[[#This Row],[Month]]&lt;10,RTO__37[[#This Row],[Day of Week]]&lt;=5,RTO__37[[#This Row],[Hour]]&gt;=15,RTO__37[[#This Row],[Hour]]&lt;=18),"ON","OFF")</f>
        <v>OFF</v>
      </c>
      <c r="G285"/>
      <c r="H285"/>
      <c r="I285"/>
    </row>
    <row r="286" spans="1:9" x14ac:dyDescent="0.25">
      <c r="A286" s="34">
        <v>45539</v>
      </c>
      <c r="B286" s="64">
        <v>9</v>
      </c>
      <c r="C286" s="64">
        <v>3</v>
      </c>
      <c r="D286" s="64">
        <v>21</v>
      </c>
      <c r="E286" s="42">
        <v>39.748899999999999</v>
      </c>
      <c r="F286" s="64" t="str">
        <f>IF(AND(RTO__37[[#This Row],[Month]]&gt;5,RTO__37[[#This Row],[Month]]&lt;10,RTO__37[[#This Row],[Day of Week]]&lt;=5,RTO__37[[#This Row],[Hour]]&gt;=15,RTO__37[[#This Row],[Hour]]&lt;=18),"ON","OFF")</f>
        <v>OFF</v>
      </c>
      <c r="G286"/>
      <c r="H286"/>
      <c r="I286"/>
    </row>
    <row r="287" spans="1:9" x14ac:dyDescent="0.25">
      <c r="A287" s="34">
        <v>45539</v>
      </c>
      <c r="B287" s="64">
        <v>9</v>
      </c>
      <c r="C287" s="64">
        <v>3</v>
      </c>
      <c r="D287" s="64">
        <v>22</v>
      </c>
      <c r="E287" s="42">
        <v>39.748800000000003</v>
      </c>
      <c r="F287" s="64" t="str">
        <f>IF(AND(RTO__37[[#This Row],[Month]]&gt;5,RTO__37[[#This Row],[Month]]&lt;10,RTO__37[[#This Row],[Day of Week]]&lt;=5,RTO__37[[#This Row],[Hour]]&gt;=15,RTO__37[[#This Row],[Hour]]&lt;=18),"ON","OFF")</f>
        <v>OFF</v>
      </c>
      <c r="G287"/>
      <c r="H287"/>
      <c r="I287"/>
    </row>
    <row r="288" spans="1:9" x14ac:dyDescent="0.25">
      <c r="A288" s="34">
        <v>45539</v>
      </c>
      <c r="B288" s="64">
        <v>9</v>
      </c>
      <c r="C288" s="64">
        <v>3</v>
      </c>
      <c r="D288" s="64">
        <v>23</v>
      </c>
      <c r="E288" s="42">
        <v>35.1785</v>
      </c>
      <c r="F288" s="64" t="str">
        <f>IF(AND(RTO__37[[#This Row],[Month]]&gt;5,RTO__37[[#This Row],[Month]]&lt;10,RTO__37[[#This Row],[Day of Week]]&lt;=5,RTO__37[[#This Row],[Hour]]&gt;=15,RTO__37[[#This Row],[Hour]]&lt;=18),"ON","OFF")</f>
        <v>OFF</v>
      </c>
      <c r="G288"/>
      <c r="H288"/>
      <c r="I288"/>
    </row>
    <row r="289" spans="1:9" x14ac:dyDescent="0.25">
      <c r="A289" s="34">
        <v>45539</v>
      </c>
      <c r="B289" s="64">
        <v>9</v>
      </c>
      <c r="C289" s="64">
        <v>3</v>
      </c>
      <c r="D289" s="64">
        <v>24</v>
      </c>
      <c r="E289" s="42">
        <v>26.293900000000001</v>
      </c>
      <c r="F289" s="64" t="str">
        <f>IF(AND(RTO__37[[#This Row],[Month]]&gt;5,RTO__37[[#This Row],[Month]]&lt;10,RTO__37[[#This Row],[Day of Week]]&lt;=5,RTO__37[[#This Row],[Hour]]&gt;=15,RTO__37[[#This Row],[Hour]]&lt;=18),"ON","OFF")</f>
        <v>OFF</v>
      </c>
      <c r="G289"/>
      <c r="H289"/>
      <c r="I289"/>
    </row>
    <row r="290" spans="1:9" x14ac:dyDescent="0.25">
      <c r="A290" s="34">
        <v>45540</v>
      </c>
      <c r="B290" s="64">
        <v>9</v>
      </c>
      <c r="C290" s="64">
        <v>4</v>
      </c>
      <c r="D290" s="64">
        <v>1</v>
      </c>
      <c r="E290" s="42">
        <v>30.566500000000001</v>
      </c>
      <c r="F290" s="64" t="str">
        <f>IF(AND(RTO__37[[#This Row],[Month]]&gt;5,RTO__37[[#This Row],[Month]]&lt;10,RTO__37[[#This Row],[Day of Week]]&lt;=5,RTO__37[[#This Row],[Hour]]&gt;=15,RTO__37[[#This Row],[Hour]]&lt;=18),"ON","OFF")</f>
        <v>OFF</v>
      </c>
      <c r="G290"/>
      <c r="H290"/>
      <c r="I290"/>
    </row>
    <row r="291" spans="1:9" x14ac:dyDescent="0.25">
      <c r="A291" s="34">
        <v>45540</v>
      </c>
      <c r="B291" s="64">
        <v>9</v>
      </c>
      <c r="C291" s="64">
        <v>4</v>
      </c>
      <c r="D291" s="64">
        <v>2</v>
      </c>
      <c r="E291" s="42">
        <v>19.8047</v>
      </c>
      <c r="F291" s="64" t="str">
        <f>IF(AND(RTO__37[[#This Row],[Month]]&gt;5,RTO__37[[#This Row],[Month]]&lt;10,RTO__37[[#This Row],[Day of Week]]&lt;=5,RTO__37[[#This Row],[Hour]]&gt;=15,RTO__37[[#This Row],[Hour]]&lt;=18),"ON","OFF")</f>
        <v>OFF</v>
      </c>
      <c r="G291"/>
      <c r="H291"/>
      <c r="I291"/>
    </row>
    <row r="292" spans="1:9" x14ac:dyDescent="0.25">
      <c r="A292" s="34">
        <v>45540</v>
      </c>
      <c r="B292" s="64">
        <v>9</v>
      </c>
      <c r="C292" s="64">
        <v>4</v>
      </c>
      <c r="D292" s="64">
        <v>3</v>
      </c>
      <c r="E292" s="42">
        <v>25.713699999999999</v>
      </c>
      <c r="F292" s="64" t="str">
        <f>IF(AND(RTO__37[[#This Row],[Month]]&gt;5,RTO__37[[#This Row],[Month]]&lt;10,RTO__37[[#This Row],[Day of Week]]&lt;=5,RTO__37[[#This Row],[Hour]]&gt;=15,RTO__37[[#This Row],[Hour]]&lt;=18),"ON","OFF")</f>
        <v>OFF</v>
      </c>
      <c r="G292"/>
      <c r="H292"/>
      <c r="I292"/>
    </row>
    <row r="293" spans="1:9" x14ac:dyDescent="0.25">
      <c r="A293" s="34">
        <v>45540</v>
      </c>
      <c r="B293" s="64">
        <v>9</v>
      </c>
      <c r="C293" s="64">
        <v>4</v>
      </c>
      <c r="D293" s="64">
        <v>4</v>
      </c>
      <c r="E293" s="42">
        <v>17.003399999999999</v>
      </c>
      <c r="F293" s="64" t="str">
        <f>IF(AND(RTO__37[[#This Row],[Month]]&gt;5,RTO__37[[#This Row],[Month]]&lt;10,RTO__37[[#This Row],[Day of Week]]&lt;=5,RTO__37[[#This Row],[Hour]]&gt;=15,RTO__37[[#This Row],[Hour]]&lt;=18),"ON","OFF")</f>
        <v>OFF</v>
      </c>
      <c r="G293"/>
      <c r="H293"/>
      <c r="I293"/>
    </row>
    <row r="294" spans="1:9" x14ac:dyDescent="0.25">
      <c r="A294" s="34">
        <v>45540</v>
      </c>
      <c r="B294" s="64">
        <v>9</v>
      </c>
      <c r="C294" s="64">
        <v>4</v>
      </c>
      <c r="D294" s="64">
        <v>5</v>
      </c>
      <c r="E294" s="42">
        <v>14.5182</v>
      </c>
      <c r="F294" s="64" t="str">
        <f>IF(AND(RTO__37[[#This Row],[Month]]&gt;5,RTO__37[[#This Row],[Month]]&lt;10,RTO__37[[#This Row],[Day of Week]]&lt;=5,RTO__37[[#This Row],[Hour]]&gt;=15,RTO__37[[#This Row],[Hour]]&lt;=18),"ON","OFF")</f>
        <v>OFF</v>
      </c>
      <c r="G294"/>
      <c r="H294"/>
      <c r="I294"/>
    </row>
    <row r="295" spans="1:9" x14ac:dyDescent="0.25">
      <c r="A295" s="34">
        <v>45540</v>
      </c>
      <c r="B295" s="64">
        <v>9</v>
      </c>
      <c r="C295" s="64">
        <v>4</v>
      </c>
      <c r="D295" s="64">
        <v>6</v>
      </c>
      <c r="E295" s="42">
        <v>35.1447</v>
      </c>
      <c r="F295" s="64" t="str">
        <f>IF(AND(RTO__37[[#This Row],[Month]]&gt;5,RTO__37[[#This Row],[Month]]&lt;10,RTO__37[[#This Row],[Day of Week]]&lt;=5,RTO__37[[#This Row],[Hour]]&gt;=15,RTO__37[[#This Row],[Hour]]&lt;=18),"ON","OFF")</f>
        <v>OFF</v>
      </c>
      <c r="G295"/>
      <c r="H295"/>
      <c r="I295"/>
    </row>
    <row r="296" spans="1:9" x14ac:dyDescent="0.25">
      <c r="A296" s="34">
        <v>45540</v>
      </c>
      <c r="B296" s="64">
        <v>9</v>
      </c>
      <c r="C296" s="64">
        <v>4</v>
      </c>
      <c r="D296" s="64">
        <v>7</v>
      </c>
      <c r="E296" s="42">
        <v>15.1798</v>
      </c>
      <c r="F296" s="64" t="str">
        <f>IF(AND(RTO__37[[#This Row],[Month]]&gt;5,RTO__37[[#This Row],[Month]]&lt;10,RTO__37[[#This Row],[Day of Week]]&lt;=5,RTO__37[[#This Row],[Hour]]&gt;=15,RTO__37[[#This Row],[Hour]]&lt;=18),"ON","OFF")</f>
        <v>OFF</v>
      </c>
      <c r="G296"/>
      <c r="H296"/>
      <c r="I296"/>
    </row>
    <row r="297" spans="1:9" x14ac:dyDescent="0.25">
      <c r="A297" s="34">
        <v>45540</v>
      </c>
      <c r="B297" s="64">
        <v>9</v>
      </c>
      <c r="C297" s="64">
        <v>4</v>
      </c>
      <c r="D297" s="64">
        <v>8</v>
      </c>
      <c r="E297" s="42">
        <v>12.612</v>
      </c>
      <c r="F297" s="64" t="str">
        <f>IF(AND(RTO__37[[#This Row],[Month]]&gt;5,RTO__37[[#This Row],[Month]]&lt;10,RTO__37[[#This Row],[Day of Week]]&lt;=5,RTO__37[[#This Row],[Hour]]&gt;=15,RTO__37[[#This Row],[Hour]]&lt;=18),"ON","OFF")</f>
        <v>OFF</v>
      </c>
      <c r="G297"/>
      <c r="H297"/>
      <c r="I297"/>
    </row>
    <row r="298" spans="1:9" x14ac:dyDescent="0.25">
      <c r="A298" s="34">
        <v>45540</v>
      </c>
      <c r="B298" s="64">
        <v>9</v>
      </c>
      <c r="C298" s="64">
        <v>4</v>
      </c>
      <c r="D298" s="64">
        <v>9</v>
      </c>
      <c r="E298" s="42">
        <v>17.1753</v>
      </c>
      <c r="F298" s="64" t="str">
        <f>IF(AND(RTO__37[[#This Row],[Month]]&gt;5,RTO__37[[#This Row],[Month]]&lt;10,RTO__37[[#This Row],[Day of Week]]&lt;=5,RTO__37[[#This Row],[Hour]]&gt;=15,RTO__37[[#This Row],[Hour]]&lt;=18),"ON","OFF")</f>
        <v>OFF</v>
      </c>
      <c r="G298"/>
      <c r="H298"/>
      <c r="I298"/>
    </row>
    <row r="299" spans="1:9" x14ac:dyDescent="0.25">
      <c r="A299" s="34">
        <v>45540</v>
      </c>
      <c r="B299" s="64">
        <v>9</v>
      </c>
      <c r="C299" s="64">
        <v>4</v>
      </c>
      <c r="D299" s="64">
        <v>10</v>
      </c>
      <c r="E299" s="42">
        <v>21.6568</v>
      </c>
      <c r="F299" s="64" t="str">
        <f>IF(AND(RTO__37[[#This Row],[Month]]&gt;5,RTO__37[[#This Row],[Month]]&lt;10,RTO__37[[#This Row],[Day of Week]]&lt;=5,RTO__37[[#This Row],[Hour]]&gt;=15,RTO__37[[#This Row],[Hour]]&lt;=18),"ON","OFF")</f>
        <v>OFF</v>
      </c>
      <c r="G299"/>
      <c r="H299"/>
      <c r="I299"/>
    </row>
    <row r="300" spans="1:9" x14ac:dyDescent="0.25">
      <c r="A300" s="34">
        <v>45540</v>
      </c>
      <c r="B300" s="64">
        <v>9</v>
      </c>
      <c r="C300" s="64">
        <v>4</v>
      </c>
      <c r="D300" s="64">
        <v>11</v>
      </c>
      <c r="E300" s="42">
        <v>27.7164</v>
      </c>
      <c r="F300" s="64" t="str">
        <f>IF(AND(RTO__37[[#This Row],[Month]]&gt;5,RTO__37[[#This Row],[Month]]&lt;10,RTO__37[[#This Row],[Day of Week]]&lt;=5,RTO__37[[#This Row],[Hour]]&gt;=15,RTO__37[[#This Row],[Hour]]&lt;=18),"ON","OFF")</f>
        <v>OFF</v>
      </c>
      <c r="G300"/>
      <c r="H300"/>
      <c r="I300"/>
    </row>
    <row r="301" spans="1:9" x14ac:dyDescent="0.25">
      <c r="A301" s="34">
        <v>45540</v>
      </c>
      <c r="B301" s="64">
        <v>9</v>
      </c>
      <c r="C301" s="64">
        <v>4</v>
      </c>
      <c r="D301" s="64">
        <v>12</v>
      </c>
      <c r="E301" s="42">
        <v>31.958100000000002</v>
      </c>
      <c r="F301" s="64" t="str">
        <f>IF(AND(RTO__37[[#This Row],[Month]]&gt;5,RTO__37[[#This Row],[Month]]&lt;10,RTO__37[[#This Row],[Day of Week]]&lt;=5,RTO__37[[#This Row],[Hour]]&gt;=15,RTO__37[[#This Row],[Hour]]&lt;=18),"ON","OFF")</f>
        <v>OFF</v>
      </c>
      <c r="G301"/>
      <c r="H301"/>
      <c r="I301"/>
    </row>
    <row r="302" spans="1:9" x14ac:dyDescent="0.25">
      <c r="A302" s="34">
        <v>45540</v>
      </c>
      <c r="B302" s="64">
        <v>9</v>
      </c>
      <c r="C302" s="64">
        <v>4</v>
      </c>
      <c r="D302" s="64">
        <v>13</v>
      </c>
      <c r="E302" s="42">
        <v>34.007599999999996</v>
      </c>
      <c r="F302" s="64" t="str">
        <f>IF(AND(RTO__37[[#This Row],[Month]]&gt;5,RTO__37[[#This Row],[Month]]&lt;10,RTO__37[[#This Row],[Day of Week]]&lt;=5,RTO__37[[#This Row],[Hour]]&gt;=15,RTO__37[[#This Row],[Hour]]&lt;=18),"ON","OFF")</f>
        <v>OFF</v>
      </c>
      <c r="G302"/>
      <c r="H302"/>
      <c r="I302"/>
    </row>
    <row r="303" spans="1:9" x14ac:dyDescent="0.25">
      <c r="A303" s="34">
        <v>45540</v>
      </c>
      <c r="B303" s="64">
        <v>9</v>
      </c>
      <c r="C303" s="64">
        <v>4</v>
      </c>
      <c r="D303" s="64">
        <v>14</v>
      </c>
      <c r="E303" s="42">
        <v>41.104700000000001</v>
      </c>
      <c r="F303" s="64" t="str">
        <f>IF(AND(RTO__37[[#This Row],[Month]]&gt;5,RTO__37[[#This Row],[Month]]&lt;10,RTO__37[[#This Row],[Day of Week]]&lt;=5,RTO__37[[#This Row],[Hour]]&gt;=15,RTO__37[[#This Row],[Hour]]&lt;=18),"ON","OFF")</f>
        <v>OFF</v>
      </c>
      <c r="G303"/>
      <c r="H303"/>
      <c r="I303"/>
    </row>
    <row r="304" spans="1:9" x14ac:dyDescent="0.25">
      <c r="A304" s="34">
        <v>45540</v>
      </c>
      <c r="B304" s="64">
        <v>9</v>
      </c>
      <c r="C304" s="64">
        <v>4</v>
      </c>
      <c r="D304" s="64">
        <v>15</v>
      </c>
      <c r="E304" s="42">
        <v>45.746600000000001</v>
      </c>
      <c r="F304" s="64" t="str">
        <f>IF(AND(RTO__37[[#This Row],[Month]]&gt;5,RTO__37[[#This Row],[Month]]&lt;10,RTO__37[[#This Row],[Day of Week]]&lt;=5,RTO__37[[#This Row],[Hour]]&gt;=15,RTO__37[[#This Row],[Hour]]&lt;=18),"ON","OFF")</f>
        <v>ON</v>
      </c>
      <c r="G304"/>
      <c r="H304"/>
      <c r="I304"/>
    </row>
    <row r="305" spans="1:9" x14ac:dyDescent="0.25">
      <c r="A305" s="34">
        <v>45540</v>
      </c>
      <c r="B305" s="64">
        <v>9</v>
      </c>
      <c r="C305" s="64">
        <v>4</v>
      </c>
      <c r="D305" s="64">
        <v>16</v>
      </c>
      <c r="E305" s="42">
        <v>68.007800000000003</v>
      </c>
      <c r="F305" s="64" t="str">
        <f>IF(AND(RTO__37[[#This Row],[Month]]&gt;5,RTO__37[[#This Row],[Month]]&lt;10,RTO__37[[#This Row],[Day of Week]]&lt;=5,RTO__37[[#This Row],[Hour]]&gt;=15,RTO__37[[#This Row],[Hour]]&lt;=18),"ON","OFF")</f>
        <v>ON</v>
      </c>
      <c r="G305"/>
      <c r="H305"/>
      <c r="I305"/>
    </row>
    <row r="306" spans="1:9" x14ac:dyDescent="0.25">
      <c r="A306" s="34">
        <v>45540</v>
      </c>
      <c r="B306" s="64">
        <v>9</v>
      </c>
      <c r="C306" s="64">
        <v>4</v>
      </c>
      <c r="D306" s="64">
        <v>17</v>
      </c>
      <c r="E306" s="42">
        <v>619.8546</v>
      </c>
      <c r="F306" s="64" t="str">
        <f>IF(AND(RTO__37[[#This Row],[Month]]&gt;5,RTO__37[[#This Row],[Month]]&lt;10,RTO__37[[#This Row],[Day of Week]]&lt;=5,RTO__37[[#This Row],[Hour]]&gt;=15,RTO__37[[#This Row],[Hour]]&lt;=18),"ON","OFF")</f>
        <v>ON</v>
      </c>
      <c r="G306"/>
      <c r="H306"/>
      <c r="I306"/>
    </row>
    <row r="307" spans="1:9" x14ac:dyDescent="0.25">
      <c r="A307" s="34">
        <v>45540</v>
      </c>
      <c r="B307" s="64">
        <v>9</v>
      </c>
      <c r="C307" s="64">
        <v>4</v>
      </c>
      <c r="D307" s="64">
        <v>18</v>
      </c>
      <c r="E307" s="42">
        <v>69.532600000000002</v>
      </c>
      <c r="F307" s="64" t="str">
        <f>IF(AND(RTO__37[[#This Row],[Month]]&gt;5,RTO__37[[#This Row],[Month]]&lt;10,RTO__37[[#This Row],[Day of Week]]&lt;=5,RTO__37[[#This Row],[Hour]]&gt;=15,RTO__37[[#This Row],[Hour]]&lt;=18),"ON","OFF")</f>
        <v>ON</v>
      </c>
      <c r="G307"/>
      <c r="H307"/>
      <c r="I307"/>
    </row>
    <row r="308" spans="1:9" x14ac:dyDescent="0.25">
      <c r="A308" s="34">
        <v>45540</v>
      </c>
      <c r="B308" s="64">
        <v>9</v>
      </c>
      <c r="C308" s="64">
        <v>4</v>
      </c>
      <c r="D308" s="64">
        <v>19</v>
      </c>
      <c r="E308" s="42">
        <v>197.41370000000001</v>
      </c>
      <c r="F308" s="64" t="str">
        <f>IF(AND(RTO__37[[#This Row],[Month]]&gt;5,RTO__37[[#This Row],[Month]]&lt;10,RTO__37[[#This Row],[Day of Week]]&lt;=5,RTO__37[[#This Row],[Hour]]&gt;=15,RTO__37[[#This Row],[Hour]]&lt;=18),"ON","OFF")</f>
        <v>OFF</v>
      </c>
      <c r="G308"/>
      <c r="H308"/>
      <c r="I308"/>
    </row>
    <row r="309" spans="1:9" x14ac:dyDescent="0.25">
      <c r="A309" s="34">
        <v>45540</v>
      </c>
      <c r="B309" s="64">
        <v>9</v>
      </c>
      <c r="C309" s="64">
        <v>4</v>
      </c>
      <c r="D309" s="64">
        <v>20</v>
      </c>
      <c r="E309" s="42">
        <v>52.174799999999998</v>
      </c>
      <c r="F309" s="64" t="str">
        <f>IF(AND(RTO__37[[#This Row],[Month]]&gt;5,RTO__37[[#This Row],[Month]]&lt;10,RTO__37[[#This Row],[Day of Week]]&lt;=5,RTO__37[[#This Row],[Hour]]&gt;=15,RTO__37[[#This Row],[Hour]]&lt;=18),"ON","OFF")</f>
        <v>OFF</v>
      </c>
      <c r="G309"/>
      <c r="H309"/>
      <c r="I309"/>
    </row>
    <row r="310" spans="1:9" x14ac:dyDescent="0.25">
      <c r="A310" s="34">
        <v>45540</v>
      </c>
      <c r="B310" s="64">
        <v>9</v>
      </c>
      <c r="C310" s="64">
        <v>4</v>
      </c>
      <c r="D310" s="64">
        <v>21</v>
      </c>
      <c r="E310" s="42">
        <v>39.012</v>
      </c>
      <c r="F310" s="64" t="str">
        <f>IF(AND(RTO__37[[#This Row],[Month]]&gt;5,RTO__37[[#This Row],[Month]]&lt;10,RTO__37[[#This Row],[Day of Week]]&lt;=5,RTO__37[[#This Row],[Hour]]&gt;=15,RTO__37[[#This Row],[Hour]]&lt;=18),"ON","OFF")</f>
        <v>OFF</v>
      </c>
      <c r="G310"/>
      <c r="H310"/>
      <c r="I310"/>
    </row>
    <row r="311" spans="1:9" x14ac:dyDescent="0.25">
      <c r="A311" s="34">
        <v>45540</v>
      </c>
      <c r="B311" s="64">
        <v>9</v>
      </c>
      <c r="C311" s="64">
        <v>4</v>
      </c>
      <c r="D311" s="64">
        <v>22</v>
      </c>
      <c r="E311" s="42">
        <v>31.646999999999998</v>
      </c>
      <c r="F311" s="64" t="str">
        <f>IF(AND(RTO__37[[#This Row],[Month]]&gt;5,RTO__37[[#This Row],[Month]]&lt;10,RTO__37[[#This Row],[Day of Week]]&lt;=5,RTO__37[[#This Row],[Hour]]&gt;=15,RTO__37[[#This Row],[Hour]]&lt;=18),"ON","OFF")</f>
        <v>OFF</v>
      </c>
      <c r="G311"/>
      <c r="H311"/>
      <c r="I311"/>
    </row>
    <row r="312" spans="1:9" x14ac:dyDescent="0.25">
      <c r="A312" s="34">
        <v>45540</v>
      </c>
      <c r="B312" s="64">
        <v>9</v>
      </c>
      <c r="C312" s="64">
        <v>4</v>
      </c>
      <c r="D312" s="64">
        <v>23</v>
      </c>
      <c r="E312" s="42">
        <v>36.422600000000003</v>
      </c>
      <c r="F312" s="64" t="str">
        <f>IF(AND(RTO__37[[#This Row],[Month]]&gt;5,RTO__37[[#This Row],[Month]]&lt;10,RTO__37[[#This Row],[Day of Week]]&lt;=5,RTO__37[[#This Row],[Hour]]&gt;=15,RTO__37[[#This Row],[Hour]]&lt;=18),"ON","OFF")</f>
        <v>OFF</v>
      </c>
      <c r="G312"/>
      <c r="H312"/>
      <c r="I312"/>
    </row>
    <row r="313" spans="1:9" x14ac:dyDescent="0.25">
      <c r="A313" s="34">
        <v>45540</v>
      </c>
      <c r="B313" s="64">
        <v>9</v>
      </c>
      <c r="C313" s="64">
        <v>4</v>
      </c>
      <c r="D313" s="64">
        <v>24</v>
      </c>
      <c r="E313" s="42">
        <v>30.406300000000002</v>
      </c>
      <c r="F313" s="64" t="str">
        <f>IF(AND(RTO__37[[#This Row],[Month]]&gt;5,RTO__37[[#This Row],[Month]]&lt;10,RTO__37[[#This Row],[Day of Week]]&lt;=5,RTO__37[[#This Row],[Hour]]&gt;=15,RTO__37[[#This Row],[Hour]]&lt;=18),"ON","OFF")</f>
        <v>OFF</v>
      </c>
      <c r="G313"/>
      <c r="H313"/>
      <c r="I313"/>
    </row>
    <row r="314" spans="1:9" x14ac:dyDescent="0.25">
      <c r="A314" s="34">
        <v>45541</v>
      </c>
      <c r="B314" s="64">
        <v>9</v>
      </c>
      <c r="C314" s="64">
        <v>5</v>
      </c>
      <c r="D314" s="64">
        <v>1</v>
      </c>
      <c r="E314" s="42">
        <v>35.625599999999999</v>
      </c>
      <c r="F314" s="64" t="str">
        <f>IF(AND(RTO__37[[#This Row],[Month]]&gt;5,RTO__37[[#This Row],[Month]]&lt;10,RTO__37[[#This Row],[Day of Week]]&lt;=5,RTO__37[[#This Row],[Hour]]&gt;=15,RTO__37[[#This Row],[Hour]]&lt;=18),"ON","OFF")</f>
        <v>OFF</v>
      </c>
      <c r="G314"/>
      <c r="H314"/>
      <c r="I314"/>
    </row>
    <row r="315" spans="1:9" x14ac:dyDescent="0.25">
      <c r="A315" s="34">
        <v>45541</v>
      </c>
      <c r="B315" s="64">
        <v>9</v>
      </c>
      <c r="C315" s="64">
        <v>5</v>
      </c>
      <c r="D315" s="64">
        <v>2</v>
      </c>
      <c r="E315" s="42">
        <v>27.1568</v>
      </c>
      <c r="F315" s="64" t="str">
        <f>IF(AND(RTO__37[[#This Row],[Month]]&gt;5,RTO__37[[#This Row],[Month]]&lt;10,RTO__37[[#This Row],[Day of Week]]&lt;=5,RTO__37[[#This Row],[Hour]]&gt;=15,RTO__37[[#This Row],[Hour]]&lt;=18),"ON","OFF")</f>
        <v>OFF</v>
      </c>
      <c r="G315"/>
      <c r="H315"/>
      <c r="I315"/>
    </row>
    <row r="316" spans="1:9" x14ac:dyDescent="0.25">
      <c r="A316" s="34">
        <v>45541</v>
      </c>
      <c r="B316" s="64">
        <v>9</v>
      </c>
      <c r="C316" s="64">
        <v>5</v>
      </c>
      <c r="D316" s="64">
        <v>3</v>
      </c>
      <c r="E316" s="42">
        <v>26.393699999999999</v>
      </c>
      <c r="F316" s="64" t="str">
        <f>IF(AND(RTO__37[[#This Row],[Month]]&gt;5,RTO__37[[#This Row],[Month]]&lt;10,RTO__37[[#This Row],[Day of Week]]&lt;=5,RTO__37[[#This Row],[Hour]]&gt;=15,RTO__37[[#This Row],[Hour]]&lt;=18),"ON","OFF")</f>
        <v>OFF</v>
      </c>
      <c r="G316"/>
      <c r="H316"/>
      <c r="I316"/>
    </row>
    <row r="317" spans="1:9" x14ac:dyDescent="0.25">
      <c r="A317" s="34">
        <v>45541</v>
      </c>
      <c r="B317" s="64">
        <v>9</v>
      </c>
      <c r="C317" s="64">
        <v>5</v>
      </c>
      <c r="D317" s="64">
        <v>4</v>
      </c>
      <c r="E317" s="42">
        <v>28.404699999999998</v>
      </c>
      <c r="F317" s="64" t="str">
        <f>IF(AND(RTO__37[[#This Row],[Month]]&gt;5,RTO__37[[#This Row],[Month]]&lt;10,RTO__37[[#This Row],[Day of Week]]&lt;=5,RTO__37[[#This Row],[Hour]]&gt;=15,RTO__37[[#This Row],[Hour]]&lt;=18),"ON","OFF")</f>
        <v>OFF</v>
      </c>
      <c r="G317"/>
      <c r="H317"/>
      <c r="I317"/>
    </row>
    <row r="318" spans="1:9" x14ac:dyDescent="0.25">
      <c r="A318" s="34">
        <v>45541</v>
      </c>
      <c r="B318" s="64">
        <v>9</v>
      </c>
      <c r="C318" s="64">
        <v>5</v>
      </c>
      <c r="D318" s="64">
        <v>5</v>
      </c>
      <c r="E318" s="42">
        <v>29.820399999999999</v>
      </c>
      <c r="F318" s="64" t="str">
        <f>IF(AND(RTO__37[[#This Row],[Month]]&gt;5,RTO__37[[#This Row],[Month]]&lt;10,RTO__37[[#This Row],[Day of Week]]&lt;=5,RTO__37[[#This Row],[Hour]]&gt;=15,RTO__37[[#This Row],[Hour]]&lt;=18),"ON","OFF")</f>
        <v>OFF</v>
      </c>
      <c r="G318"/>
      <c r="H318"/>
      <c r="I318"/>
    </row>
    <row r="319" spans="1:9" x14ac:dyDescent="0.25">
      <c r="A319" s="34">
        <v>45541</v>
      </c>
      <c r="B319" s="64">
        <v>9</v>
      </c>
      <c r="C319" s="64">
        <v>5</v>
      </c>
      <c r="D319" s="64">
        <v>6</v>
      </c>
      <c r="E319" s="42">
        <v>39.440300000000001</v>
      </c>
      <c r="F319" s="64" t="str">
        <f>IF(AND(RTO__37[[#This Row],[Month]]&gt;5,RTO__37[[#This Row],[Month]]&lt;10,RTO__37[[#This Row],[Day of Week]]&lt;=5,RTO__37[[#This Row],[Hour]]&gt;=15,RTO__37[[#This Row],[Hour]]&lt;=18),"ON","OFF")</f>
        <v>OFF</v>
      </c>
      <c r="G319"/>
      <c r="H319"/>
      <c r="I319"/>
    </row>
    <row r="320" spans="1:9" x14ac:dyDescent="0.25">
      <c r="A320" s="34">
        <v>45541</v>
      </c>
      <c r="B320" s="64">
        <v>9</v>
      </c>
      <c r="C320" s="64">
        <v>5</v>
      </c>
      <c r="D320" s="64">
        <v>7</v>
      </c>
      <c r="E320" s="42">
        <v>25.2577</v>
      </c>
      <c r="F320" s="64" t="str">
        <f>IF(AND(RTO__37[[#This Row],[Month]]&gt;5,RTO__37[[#This Row],[Month]]&lt;10,RTO__37[[#This Row],[Day of Week]]&lt;=5,RTO__37[[#This Row],[Hour]]&gt;=15,RTO__37[[#This Row],[Hour]]&lt;=18),"ON","OFF")</f>
        <v>OFF</v>
      </c>
      <c r="G320"/>
      <c r="H320"/>
      <c r="I320"/>
    </row>
    <row r="321" spans="1:9" x14ac:dyDescent="0.25">
      <c r="A321" s="34">
        <v>45541</v>
      </c>
      <c r="B321" s="64">
        <v>9</v>
      </c>
      <c r="C321" s="64">
        <v>5</v>
      </c>
      <c r="D321" s="64">
        <v>8</v>
      </c>
      <c r="E321" s="42">
        <v>18.2197</v>
      </c>
      <c r="F321" s="64" t="str">
        <f>IF(AND(RTO__37[[#This Row],[Month]]&gt;5,RTO__37[[#This Row],[Month]]&lt;10,RTO__37[[#This Row],[Day of Week]]&lt;=5,RTO__37[[#This Row],[Hour]]&gt;=15,RTO__37[[#This Row],[Hour]]&lt;=18),"ON","OFF")</f>
        <v>OFF</v>
      </c>
      <c r="G321"/>
      <c r="H321"/>
      <c r="I321"/>
    </row>
    <row r="322" spans="1:9" x14ac:dyDescent="0.25">
      <c r="A322" s="34">
        <v>45541</v>
      </c>
      <c r="B322" s="64">
        <v>9</v>
      </c>
      <c r="C322" s="64">
        <v>5</v>
      </c>
      <c r="D322" s="64">
        <v>9</v>
      </c>
      <c r="E322" s="42">
        <v>30.191800000000001</v>
      </c>
      <c r="F322" s="64" t="str">
        <f>IF(AND(RTO__37[[#This Row],[Month]]&gt;5,RTO__37[[#This Row],[Month]]&lt;10,RTO__37[[#This Row],[Day of Week]]&lt;=5,RTO__37[[#This Row],[Hour]]&gt;=15,RTO__37[[#This Row],[Hour]]&lt;=18),"ON","OFF")</f>
        <v>OFF</v>
      </c>
      <c r="G322"/>
      <c r="H322"/>
      <c r="I322"/>
    </row>
    <row r="323" spans="1:9" x14ac:dyDescent="0.25">
      <c r="A323" s="34">
        <v>45541</v>
      </c>
      <c r="B323" s="64">
        <v>9</v>
      </c>
      <c r="C323" s="64">
        <v>5</v>
      </c>
      <c r="D323" s="64">
        <v>10</v>
      </c>
      <c r="E323" s="42">
        <v>29.7258</v>
      </c>
      <c r="F323" s="64" t="str">
        <f>IF(AND(RTO__37[[#This Row],[Month]]&gt;5,RTO__37[[#This Row],[Month]]&lt;10,RTO__37[[#This Row],[Day of Week]]&lt;=5,RTO__37[[#This Row],[Hour]]&gt;=15,RTO__37[[#This Row],[Hour]]&lt;=18),"ON","OFF")</f>
        <v>OFF</v>
      </c>
      <c r="G323"/>
      <c r="H323"/>
      <c r="I323"/>
    </row>
    <row r="324" spans="1:9" x14ac:dyDescent="0.25">
      <c r="A324" s="34">
        <v>45541</v>
      </c>
      <c r="B324" s="64">
        <v>9</v>
      </c>
      <c r="C324" s="64">
        <v>5</v>
      </c>
      <c r="D324" s="64">
        <v>11</v>
      </c>
      <c r="E324" s="42">
        <v>33.566200000000002</v>
      </c>
      <c r="F324" s="64" t="str">
        <f>IF(AND(RTO__37[[#This Row],[Month]]&gt;5,RTO__37[[#This Row],[Month]]&lt;10,RTO__37[[#This Row],[Day of Week]]&lt;=5,RTO__37[[#This Row],[Hour]]&gt;=15,RTO__37[[#This Row],[Hour]]&lt;=18),"ON","OFF")</f>
        <v>OFF</v>
      </c>
      <c r="G324"/>
      <c r="H324"/>
      <c r="I324"/>
    </row>
    <row r="325" spans="1:9" x14ac:dyDescent="0.25">
      <c r="A325" s="34">
        <v>45541</v>
      </c>
      <c r="B325" s="64">
        <v>9</v>
      </c>
      <c r="C325" s="64">
        <v>5</v>
      </c>
      <c r="D325" s="64">
        <v>12</v>
      </c>
      <c r="E325" s="42">
        <v>34.696199999999997</v>
      </c>
      <c r="F325" s="64" t="str">
        <f>IF(AND(RTO__37[[#This Row],[Month]]&gt;5,RTO__37[[#This Row],[Month]]&lt;10,RTO__37[[#This Row],[Day of Week]]&lt;=5,RTO__37[[#This Row],[Hour]]&gt;=15,RTO__37[[#This Row],[Hour]]&lt;=18),"ON","OFF")</f>
        <v>OFF</v>
      </c>
      <c r="G325"/>
      <c r="H325"/>
      <c r="I325"/>
    </row>
    <row r="326" spans="1:9" x14ac:dyDescent="0.25">
      <c r="A326" s="34">
        <v>45541</v>
      </c>
      <c r="B326" s="64">
        <v>9</v>
      </c>
      <c r="C326" s="64">
        <v>5</v>
      </c>
      <c r="D326" s="64">
        <v>13</v>
      </c>
      <c r="E326" s="42">
        <v>35.182299999999998</v>
      </c>
      <c r="F326" s="64" t="str">
        <f>IF(AND(RTO__37[[#This Row],[Month]]&gt;5,RTO__37[[#This Row],[Month]]&lt;10,RTO__37[[#This Row],[Day of Week]]&lt;=5,RTO__37[[#This Row],[Hour]]&gt;=15,RTO__37[[#This Row],[Hour]]&lt;=18),"ON","OFF")</f>
        <v>OFF</v>
      </c>
      <c r="G326"/>
      <c r="H326"/>
      <c r="I326"/>
    </row>
    <row r="327" spans="1:9" x14ac:dyDescent="0.25">
      <c r="A327" s="34">
        <v>45541</v>
      </c>
      <c r="B327" s="64">
        <v>9</v>
      </c>
      <c r="C327" s="64">
        <v>5</v>
      </c>
      <c r="D327" s="64">
        <v>14</v>
      </c>
      <c r="E327" s="42">
        <v>30.215</v>
      </c>
      <c r="F327" s="64" t="str">
        <f>IF(AND(RTO__37[[#This Row],[Month]]&gt;5,RTO__37[[#This Row],[Month]]&lt;10,RTO__37[[#This Row],[Day of Week]]&lt;=5,RTO__37[[#This Row],[Hour]]&gt;=15,RTO__37[[#This Row],[Hour]]&lt;=18),"ON","OFF")</f>
        <v>OFF</v>
      </c>
      <c r="G327"/>
      <c r="H327"/>
      <c r="I327"/>
    </row>
    <row r="328" spans="1:9" x14ac:dyDescent="0.25">
      <c r="A328" s="34">
        <v>45541</v>
      </c>
      <c r="B328" s="64">
        <v>9</v>
      </c>
      <c r="C328" s="64">
        <v>5</v>
      </c>
      <c r="D328" s="64">
        <v>15</v>
      </c>
      <c r="E328" s="42">
        <v>38.015799999999999</v>
      </c>
      <c r="F328" s="64" t="str">
        <f>IF(AND(RTO__37[[#This Row],[Month]]&gt;5,RTO__37[[#This Row],[Month]]&lt;10,RTO__37[[#This Row],[Day of Week]]&lt;=5,RTO__37[[#This Row],[Hour]]&gt;=15,RTO__37[[#This Row],[Hour]]&lt;=18),"ON","OFF")</f>
        <v>ON</v>
      </c>
      <c r="G328"/>
      <c r="H328"/>
      <c r="I328"/>
    </row>
    <row r="329" spans="1:9" x14ac:dyDescent="0.25">
      <c r="A329" s="34">
        <v>45541</v>
      </c>
      <c r="B329" s="64">
        <v>9</v>
      </c>
      <c r="C329" s="64">
        <v>5</v>
      </c>
      <c r="D329" s="64">
        <v>16</v>
      </c>
      <c r="E329" s="42">
        <v>40.211799999999997</v>
      </c>
      <c r="F329" s="64" t="str">
        <f>IF(AND(RTO__37[[#This Row],[Month]]&gt;5,RTO__37[[#This Row],[Month]]&lt;10,RTO__37[[#This Row],[Day of Week]]&lt;=5,RTO__37[[#This Row],[Hour]]&gt;=15,RTO__37[[#This Row],[Hour]]&lt;=18),"ON","OFF")</f>
        <v>ON</v>
      </c>
      <c r="G329"/>
      <c r="H329"/>
      <c r="I329"/>
    </row>
    <row r="330" spans="1:9" x14ac:dyDescent="0.25">
      <c r="A330" s="34">
        <v>45541</v>
      </c>
      <c r="B330" s="64">
        <v>9</v>
      </c>
      <c r="C330" s="64">
        <v>5</v>
      </c>
      <c r="D330" s="64">
        <v>17</v>
      </c>
      <c r="E330" s="42">
        <v>40.911000000000001</v>
      </c>
      <c r="F330" s="64" t="str">
        <f>IF(AND(RTO__37[[#This Row],[Month]]&gt;5,RTO__37[[#This Row],[Month]]&lt;10,RTO__37[[#This Row],[Day of Week]]&lt;=5,RTO__37[[#This Row],[Hour]]&gt;=15,RTO__37[[#This Row],[Hour]]&lt;=18),"ON","OFF")</f>
        <v>ON</v>
      </c>
      <c r="G330"/>
      <c r="H330"/>
      <c r="I330"/>
    </row>
    <row r="331" spans="1:9" x14ac:dyDescent="0.25">
      <c r="A331" s="34">
        <v>45541</v>
      </c>
      <c r="B331" s="64">
        <v>9</v>
      </c>
      <c r="C331" s="64">
        <v>5</v>
      </c>
      <c r="D331" s="64">
        <v>18</v>
      </c>
      <c r="E331" s="42">
        <v>67.363</v>
      </c>
      <c r="F331" s="64" t="str">
        <f>IF(AND(RTO__37[[#This Row],[Month]]&gt;5,RTO__37[[#This Row],[Month]]&lt;10,RTO__37[[#This Row],[Day of Week]]&lt;=5,RTO__37[[#This Row],[Hour]]&gt;=15,RTO__37[[#This Row],[Hour]]&lt;=18),"ON","OFF")</f>
        <v>ON</v>
      </c>
      <c r="G331"/>
      <c r="H331"/>
      <c r="I331"/>
    </row>
    <row r="332" spans="1:9" x14ac:dyDescent="0.25">
      <c r="A332" s="34">
        <v>45541</v>
      </c>
      <c r="B332" s="64">
        <v>9</v>
      </c>
      <c r="C332" s="64">
        <v>5</v>
      </c>
      <c r="D332" s="64">
        <v>19</v>
      </c>
      <c r="E332" s="42">
        <v>56.717199999999998</v>
      </c>
      <c r="F332" s="64" t="str">
        <f>IF(AND(RTO__37[[#This Row],[Month]]&gt;5,RTO__37[[#This Row],[Month]]&lt;10,RTO__37[[#This Row],[Day of Week]]&lt;=5,RTO__37[[#This Row],[Hour]]&gt;=15,RTO__37[[#This Row],[Hour]]&lt;=18),"ON","OFF")</f>
        <v>OFF</v>
      </c>
      <c r="G332"/>
      <c r="H332"/>
      <c r="I332"/>
    </row>
    <row r="333" spans="1:9" x14ac:dyDescent="0.25">
      <c r="A333" s="34">
        <v>45541</v>
      </c>
      <c r="B333" s="64">
        <v>9</v>
      </c>
      <c r="C333" s="64">
        <v>5</v>
      </c>
      <c r="D333" s="64">
        <v>20</v>
      </c>
      <c r="E333" s="42">
        <v>51.464599999999997</v>
      </c>
      <c r="F333" s="64" t="str">
        <f>IF(AND(RTO__37[[#This Row],[Month]]&gt;5,RTO__37[[#This Row],[Month]]&lt;10,RTO__37[[#This Row],[Day of Week]]&lt;=5,RTO__37[[#This Row],[Hour]]&gt;=15,RTO__37[[#This Row],[Hour]]&lt;=18),"ON","OFF")</f>
        <v>OFF</v>
      </c>
      <c r="G333"/>
      <c r="H333"/>
      <c r="I333"/>
    </row>
    <row r="334" spans="1:9" x14ac:dyDescent="0.25">
      <c r="A334" s="34">
        <v>45541</v>
      </c>
      <c r="B334" s="64">
        <v>9</v>
      </c>
      <c r="C334" s="64">
        <v>5</v>
      </c>
      <c r="D334" s="64">
        <v>21</v>
      </c>
      <c r="E334" s="42">
        <v>37.153799999999997</v>
      </c>
      <c r="F334" s="64" t="str">
        <f>IF(AND(RTO__37[[#This Row],[Month]]&gt;5,RTO__37[[#This Row],[Month]]&lt;10,RTO__37[[#This Row],[Day of Week]]&lt;=5,RTO__37[[#This Row],[Hour]]&gt;=15,RTO__37[[#This Row],[Hour]]&lt;=18),"ON","OFF")</f>
        <v>OFF</v>
      </c>
      <c r="G334"/>
      <c r="H334"/>
      <c r="I334"/>
    </row>
    <row r="335" spans="1:9" x14ac:dyDescent="0.25">
      <c r="A335" s="34">
        <v>45541</v>
      </c>
      <c r="B335" s="64">
        <v>9</v>
      </c>
      <c r="C335" s="64">
        <v>5</v>
      </c>
      <c r="D335" s="64">
        <v>22</v>
      </c>
      <c r="E335" s="42">
        <v>37.308300000000003</v>
      </c>
      <c r="F335" s="64" t="str">
        <f>IF(AND(RTO__37[[#This Row],[Month]]&gt;5,RTO__37[[#This Row],[Month]]&lt;10,RTO__37[[#This Row],[Day of Week]]&lt;=5,RTO__37[[#This Row],[Hour]]&gt;=15,RTO__37[[#This Row],[Hour]]&lt;=18),"ON","OFF")</f>
        <v>OFF</v>
      </c>
      <c r="G335"/>
      <c r="H335"/>
      <c r="I335"/>
    </row>
    <row r="336" spans="1:9" x14ac:dyDescent="0.25">
      <c r="A336" s="34">
        <v>45541</v>
      </c>
      <c r="B336" s="64">
        <v>9</v>
      </c>
      <c r="C336" s="64">
        <v>5</v>
      </c>
      <c r="D336" s="64">
        <v>23</v>
      </c>
      <c r="E336" s="42">
        <v>39.093200000000003</v>
      </c>
      <c r="F336" s="64" t="str">
        <f>IF(AND(RTO__37[[#This Row],[Month]]&gt;5,RTO__37[[#This Row],[Month]]&lt;10,RTO__37[[#This Row],[Day of Week]]&lt;=5,RTO__37[[#This Row],[Hour]]&gt;=15,RTO__37[[#This Row],[Hour]]&lt;=18),"ON","OFF")</f>
        <v>OFF</v>
      </c>
      <c r="G336"/>
      <c r="H336"/>
      <c r="I336"/>
    </row>
    <row r="337" spans="1:9" x14ac:dyDescent="0.25">
      <c r="A337" s="34">
        <v>45541</v>
      </c>
      <c r="B337" s="64">
        <v>9</v>
      </c>
      <c r="C337" s="64">
        <v>5</v>
      </c>
      <c r="D337" s="64">
        <v>24</v>
      </c>
      <c r="E337" s="42">
        <v>38.026000000000003</v>
      </c>
      <c r="F337" s="64" t="str">
        <f>IF(AND(RTO__37[[#This Row],[Month]]&gt;5,RTO__37[[#This Row],[Month]]&lt;10,RTO__37[[#This Row],[Day of Week]]&lt;=5,RTO__37[[#This Row],[Hour]]&gt;=15,RTO__37[[#This Row],[Hour]]&lt;=18),"ON","OFF")</f>
        <v>OFF</v>
      </c>
      <c r="G337"/>
      <c r="H337"/>
      <c r="I337"/>
    </row>
    <row r="338" spans="1:9" x14ac:dyDescent="0.25">
      <c r="A338" s="34">
        <v>45542</v>
      </c>
      <c r="B338" s="64">
        <v>9</v>
      </c>
      <c r="C338" s="64">
        <v>6</v>
      </c>
      <c r="D338" s="64">
        <v>1</v>
      </c>
      <c r="E338" s="42">
        <v>35.012900000000002</v>
      </c>
      <c r="F338" s="64" t="str">
        <f>IF(AND(RTO__37[[#This Row],[Month]]&gt;5,RTO__37[[#This Row],[Month]]&lt;10,RTO__37[[#This Row],[Day of Week]]&lt;=5,RTO__37[[#This Row],[Hour]]&gt;=15,RTO__37[[#This Row],[Hour]]&lt;=18),"ON","OFF")</f>
        <v>OFF</v>
      </c>
      <c r="G338"/>
      <c r="H338"/>
      <c r="I338"/>
    </row>
    <row r="339" spans="1:9" x14ac:dyDescent="0.25">
      <c r="A339" s="34">
        <v>45542</v>
      </c>
      <c r="B339" s="64">
        <v>9</v>
      </c>
      <c r="C339" s="64">
        <v>6</v>
      </c>
      <c r="D339" s="64">
        <v>2</v>
      </c>
      <c r="E339" s="42">
        <v>24.148199999999999</v>
      </c>
      <c r="F339" s="64" t="str">
        <f>IF(AND(RTO__37[[#This Row],[Month]]&gt;5,RTO__37[[#This Row],[Month]]&lt;10,RTO__37[[#This Row],[Day of Week]]&lt;=5,RTO__37[[#This Row],[Hour]]&gt;=15,RTO__37[[#This Row],[Hour]]&lt;=18),"ON","OFF")</f>
        <v>OFF</v>
      </c>
      <c r="G339"/>
      <c r="H339"/>
      <c r="I339"/>
    </row>
    <row r="340" spans="1:9" x14ac:dyDescent="0.25">
      <c r="A340" s="34">
        <v>45542</v>
      </c>
      <c r="B340" s="64">
        <v>9</v>
      </c>
      <c r="C340" s="64">
        <v>6</v>
      </c>
      <c r="D340" s="64">
        <v>3</v>
      </c>
      <c r="E340" s="42">
        <v>13.030799999999999</v>
      </c>
      <c r="F340" s="64" t="str">
        <f>IF(AND(RTO__37[[#This Row],[Month]]&gt;5,RTO__37[[#This Row],[Month]]&lt;10,RTO__37[[#This Row],[Day of Week]]&lt;=5,RTO__37[[#This Row],[Hour]]&gt;=15,RTO__37[[#This Row],[Hour]]&lt;=18),"ON","OFF")</f>
        <v>OFF</v>
      </c>
      <c r="G340"/>
      <c r="H340"/>
      <c r="I340"/>
    </row>
    <row r="341" spans="1:9" x14ac:dyDescent="0.25">
      <c r="A341" s="34">
        <v>45542</v>
      </c>
      <c r="B341" s="64">
        <v>9</v>
      </c>
      <c r="C341" s="64">
        <v>6</v>
      </c>
      <c r="D341" s="64">
        <v>4</v>
      </c>
      <c r="E341" s="42">
        <v>27.955400000000001</v>
      </c>
      <c r="F341" s="64" t="str">
        <f>IF(AND(RTO__37[[#This Row],[Month]]&gt;5,RTO__37[[#This Row],[Month]]&lt;10,RTO__37[[#This Row],[Day of Week]]&lt;=5,RTO__37[[#This Row],[Hour]]&gt;=15,RTO__37[[#This Row],[Hour]]&lt;=18),"ON","OFF")</f>
        <v>OFF</v>
      </c>
      <c r="G341"/>
      <c r="H341"/>
      <c r="I341"/>
    </row>
    <row r="342" spans="1:9" x14ac:dyDescent="0.25">
      <c r="A342" s="34">
        <v>45542</v>
      </c>
      <c r="B342" s="64">
        <v>9</v>
      </c>
      <c r="C342" s="64">
        <v>6</v>
      </c>
      <c r="D342" s="64">
        <v>5</v>
      </c>
      <c r="E342" s="42">
        <v>27.680199999999999</v>
      </c>
      <c r="F342" s="64" t="str">
        <f>IF(AND(RTO__37[[#This Row],[Month]]&gt;5,RTO__37[[#This Row],[Month]]&lt;10,RTO__37[[#This Row],[Day of Week]]&lt;=5,RTO__37[[#This Row],[Hour]]&gt;=15,RTO__37[[#This Row],[Hour]]&lt;=18),"ON","OFF")</f>
        <v>OFF</v>
      </c>
      <c r="G342"/>
      <c r="H342"/>
      <c r="I342"/>
    </row>
    <row r="343" spans="1:9" x14ac:dyDescent="0.25">
      <c r="A343" s="34">
        <v>45542</v>
      </c>
      <c r="B343" s="64">
        <v>9</v>
      </c>
      <c r="C343" s="64">
        <v>6</v>
      </c>
      <c r="D343" s="64">
        <v>6</v>
      </c>
      <c r="E343" s="42">
        <v>27.9664</v>
      </c>
      <c r="F343" s="64" t="str">
        <f>IF(AND(RTO__37[[#This Row],[Month]]&gt;5,RTO__37[[#This Row],[Month]]&lt;10,RTO__37[[#This Row],[Day of Week]]&lt;=5,RTO__37[[#This Row],[Hour]]&gt;=15,RTO__37[[#This Row],[Hour]]&lt;=18),"ON","OFF")</f>
        <v>OFF</v>
      </c>
      <c r="G343"/>
      <c r="H343"/>
      <c r="I343"/>
    </row>
    <row r="344" spans="1:9" x14ac:dyDescent="0.25">
      <c r="A344" s="34">
        <v>45542</v>
      </c>
      <c r="B344" s="64">
        <v>9</v>
      </c>
      <c r="C344" s="64">
        <v>6</v>
      </c>
      <c r="D344" s="64">
        <v>7</v>
      </c>
      <c r="E344" s="42">
        <v>27.099299999999999</v>
      </c>
      <c r="F344" s="64" t="str">
        <f>IF(AND(RTO__37[[#This Row],[Month]]&gt;5,RTO__37[[#This Row],[Month]]&lt;10,RTO__37[[#This Row],[Day of Week]]&lt;=5,RTO__37[[#This Row],[Hour]]&gt;=15,RTO__37[[#This Row],[Hour]]&lt;=18),"ON","OFF")</f>
        <v>OFF</v>
      </c>
      <c r="G344"/>
      <c r="H344"/>
      <c r="I344"/>
    </row>
    <row r="345" spans="1:9" x14ac:dyDescent="0.25">
      <c r="A345" s="34">
        <v>45542</v>
      </c>
      <c r="B345" s="64">
        <v>9</v>
      </c>
      <c r="C345" s="64">
        <v>6</v>
      </c>
      <c r="D345" s="64">
        <v>8</v>
      </c>
      <c r="E345" s="42">
        <v>24.3019</v>
      </c>
      <c r="F345" s="64" t="str">
        <f>IF(AND(RTO__37[[#This Row],[Month]]&gt;5,RTO__37[[#This Row],[Month]]&lt;10,RTO__37[[#This Row],[Day of Week]]&lt;=5,RTO__37[[#This Row],[Hour]]&gt;=15,RTO__37[[#This Row],[Hour]]&lt;=18),"ON","OFF")</f>
        <v>OFF</v>
      </c>
      <c r="G345"/>
      <c r="H345"/>
      <c r="I345"/>
    </row>
    <row r="346" spans="1:9" x14ac:dyDescent="0.25">
      <c r="A346" s="34">
        <v>45542</v>
      </c>
      <c r="B346" s="64">
        <v>9</v>
      </c>
      <c r="C346" s="64">
        <v>6</v>
      </c>
      <c r="D346" s="64">
        <v>9</v>
      </c>
      <c r="E346" s="42">
        <v>22.2776</v>
      </c>
      <c r="F346" s="64" t="str">
        <f>IF(AND(RTO__37[[#This Row],[Month]]&gt;5,RTO__37[[#This Row],[Month]]&lt;10,RTO__37[[#This Row],[Day of Week]]&lt;=5,RTO__37[[#This Row],[Hour]]&gt;=15,RTO__37[[#This Row],[Hour]]&lt;=18),"ON","OFF")</f>
        <v>OFF</v>
      </c>
      <c r="G346"/>
      <c r="H346"/>
      <c r="I346"/>
    </row>
    <row r="347" spans="1:9" x14ac:dyDescent="0.25">
      <c r="A347" s="34">
        <v>45542</v>
      </c>
      <c r="B347" s="64">
        <v>9</v>
      </c>
      <c r="C347" s="64">
        <v>6</v>
      </c>
      <c r="D347" s="64">
        <v>10</v>
      </c>
      <c r="E347" s="42">
        <v>27.718599999999999</v>
      </c>
      <c r="F347" s="64" t="str">
        <f>IF(AND(RTO__37[[#This Row],[Month]]&gt;5,RTO__37[[#This Row],[Month]]&lt;10,RTO__37[[#This Row],[Day of Week]]&lt;=5,RTO__37[[#This Row],[Hour]]&gt;=15,RTO__37[[#This Row],[Hour]]&lt;=18),"ON","OFF")</f>
        <v>OFF</v>
      </c>
      <c r="G347"/>
      <c r="H347"/>
      <c r="I347"/>
    </row>
    <row r="348" spans="1:9" x14ac:dyDescent="0.25">
      <c r="A348" s="34">
        <v>45542</v>
      </c>
      <c r="B348" s="64">
        <v>9</v>
      </c>
      <c r="C348" s="64">
        <v>6</v>
      </c>
      <c r="D348" s="64">
        <v>11</v>
      </c>
      <c r="E348" s="42">
        <v>29.5246</v>
      </c>
      <c r="F348" s="64" t="str">
        <f>IF(AND(RTO__37[[#This Row],[Month]]&gt;5,RTO__37[[#This Row],[Month]]&lt;10,RTO__37[[#This Row],[Day of Week]]&lt;=5,RTO__37[[#This Row],[Hour]]&gt;=15,RTO__37[[#This Row],[Hour]]&lt;=18),"ON","OFF")</f>
        <v>OFF</v>
      </c>
      <c r="G348"/>
      <c r="H348"/>
      <c r="I348"/>
    </row>
    <row r="349" spans="1:9" x14ac:dyDescent="0.25">
      <c r="A349" s="34">
        <v>45542</v>
      </c>
      <c r="B349" s="64">
        <v>9</v>
      </c>
      <c r="C349" s="64">
        <v>6</v>
      </c>
      <c r="D349" s="64">
        <v>12</v>
      </c>
      <c r="E349" s="42">
        <v>32.7044</v>
      </c>
      <c r="F349" s="64" t="str">
        <f>IF(AND(RTO__37[[#This Row],[Month]]&gt;5,RTO__37[[#This Row],[Month]]&lt;10,RTO__37[[#This Row],[Day of Week]]&lt;=5,RTO__37[[#This Row],[Hour]]&gt;=15,RTO__37[[#This Row],[Hour]]&lt;=18),"ON","OFF")</f>
        <v>OFF</v>
      </c>
      <c r="G349"/>
      <c r="H349"/>
      <c r="I349"/>
    </row>
    <row r="350" spans="1:9" x14ac:dyDescent="0.25">
      <c r="A350" s="34">
        <v>45542</v>
      </c>
      <c r="B350" s="64">
        <v>9</v>
      </c>
      <c r="C350" s="64">
        <v>6</v>
      </c>
      <c r="D350" s="64">
        <v>13</v>
      </c>
      <c r="E350" s="42">
        <v>34.439300000000003</v>
      </c>
      <c r="F350" s="64" t="str">
        <f>IF(AND(RTO__37[[#This Row],[Month]]&gt;5,RTO__37[[#This Row],[Month]]&lt;10,RTO__37[[#This Row],[Day of Week]]&lt;=5,RTO__37[[#This Row],[Hour]]&gt;=15,RTO__37[[#This Row],[Hour]]&lt;=18),"ON","OFF")</f>
        <v>OFF</v>
      </c>
      <c r="G350"/>
      <c r="H350"/>
      <c r="I350"/>
    </row>
    <row r="351" spans="1:9" x14ac:dyDescent="0.25">
      <c r="A351" s="34">
        <v>45542</v>
      </c>
      <c r="B351" s="64">
        <v>9</v>
      </c>
      <c r="C351" s="64">
        <v>6</v>
      </c>
      <c r="D351" s="64">
        <v>14</v>
      </c>
      <c r="E351" s="42">
        <v>37.901899999999998</v>
      </c>
      <c r="F351" s="64" t="str">
        <f>IF(AND(RTO__37[[#This Row],[Month]]&gt;5,RTO__37[[#This Row],[Month]]&lt;10,RTO__37[[#This Row],[Day of Week]]&lt;=5,RTO__37[[#This Row],[Hour]]&gt;=15,RTO__37[[#This Row],[Hour]]&lt;=18),"ON","OFF")</f>
        <v>OFF</v>
      </c>
      <c r="G351"/>
      <c r="H351"/>
      <c r="I351"/>
    </row>
    <row r="352" spans="1:9" x14ac:dyDescent="0.25">
      <c r="A352" s="34">
        <v>45542</v>
      </c>
      <c r="B352" s="64">
        <v>9</v>
      </c>
      <c r="C352" s="64">
        <v>6</v>
      </c>
      <c r="D352" s="64">
        <v>15</v>
      </c>
      <c r="E352" s="42">
        <v>35.335000000000001</v>
      </c>
      <c r="F352" s="64" t="str">
        <f>IF(AND(RTO__37[[#This Row],[Month]]&gt;5,RTO__37[[#This Row],[Month]]&lt;10,RTO__37[[#This Row],[Day of Week]]&lt;=5,RTO__37[[#This Row],[Hour]]&gt;=15,RTO__37[[#This Row],[Hour]]&lt;=18),"ON","OFF")</f>
        <v>OFF</v>
      </c>
      <c r="G352"/>
      <c r="H352"/>
      <c r="I352"/>
    </row>
    <row r="353" spans="1:9" x14ac:dyDescent="0.25">
      <c r="A353" s="34">
        <v>45542</v>
      </c>
      <c r="B353" s="64">
        <v>9</v>
      </c>
      <c r="C353" s="64">
        <v>6</v>
      </c>
      <c r="D353" s="64">
        <v>16</v>
      </c>
      <c r="E353" s="42">
        <v>70.664000000000001</v>
      </c>
      <c r="F353" s="64" t="str">
        <f>IF(AND(RTO__37[[#This Row],[Month]]&gt;5,RTO__37[[#This Row],[Month]]&lt;10,RTO__37[[#This Row],[Day of Week]]&lt;=5,RTO__37[[#This Row],[Hour]]&gt;=15,RTO__37[[#This Row],[Hour]]&lt;=18),"ON","OFF")</f>
        <v>OFF</v>
      </c>
      <c r="G353"/>
      <c r="H353"/>
      <c r="I353"/>
    </row>
    <row r="354" spans="1:9" x14ac:dyDescent="0.25">
      <c r="A354" s="34">
        <v>45542</v>
      </c>
      <c r="B354" s="64">
        <v>9</v>
      </c>
      <c r="C354" s="64">
        <v>6</v>
      </c>
      <c r="D354" s="64">
        <v>17</v>
      </c>
      <c r="E354" s="42">
        <v>65.462400000000002</v>
      </c>
      <c r="F354" s="64" t="str">
        <f>IF(AND(RTO__37[[#This Row],[Month]]&gt;5,RTO__37[[#This Row],[Month]]&lt;10,RTO__37[[#This Row],[Day of Week]]&lt;=5,RTO__37[[#This Row],[Hour]]&gt;=15,RTO__37[[#This Row],[Hour]]&lt;=18),"ON","OFF")</f>
        <v>OFF</v>
      </c>
      <c r="G354"/>
      <c r="H354"/>
      <c r="I354"/>
    </row>
    <row r="355" spans="1:9" x14ac:dyDescent="0.25">
      <c r="A355" s="34">
        <v>45542</v>
      </c>
      <c r="B355" s="64">
        <v>9</v>
      </c>
      <c r="C355" s="64">
        <v>6</v>
      </c>
      <c r="D355" s="64">
        <v>18</v>
      </c>
      <c r="E355" s="42">
        <v>67.843599999999995</v>
      </c>
      <c r="F355" s="64" t="str">
        <f>IF(AND(RTO__37[[#This Row],[Month]]&gt;5,RTO__37[[#This Row],[Month]]&lt;10,RTO__37[[#This Row],[Day of Week]]&lt;=5,RTO__37[[#This Row],[Hour]]&gt;=15,RTO__37[[#This Row],[Hour]]&lt;=18),"ON","OFF")</f>
        <v>OFF</v>
      </c>
      <c r="G355"/>
      <c r="H355"/>
      <c r="I355"/>
    </row>
    <row r="356" spans="1:9" x14ac:dyDescent="0.25">
      <c r="A356" s="34">
        <v>45542</v>
      </c>
      <c r="B356" s="64">
        <v>9</v>
      </c>
      <c r="C356" s="64">
        <v>6</v>
      </c>
      <c r="D356" s="64">
        <v>19</v>
      </c>
      <c r="E356" s="42">
        <v>111.4551</v>
      </c>
      <c r="F356" s="64" t="str">
        <f>IF(AND(RTO__37[[#This Row],[Month]]&gt;5,RTO__37[[#This Row],[Month]]&lt;10,RTO__37[[#This Row],[Day of Week]]&lt;=5,RTO__37[[#This Row],[Hour]]&gt;=15,RTO__37[[#This Row],[Hour]]&lt;=18),"ON","OFF")</f>
        <v>OFF</v>
      </c>
      <c r="G356"/>
      <c r="H356"/>
      <c r="I356"/>
    </row>
    <row r="357" spans="1:9" x14ac:dyDescent="0.25">
      <c r="A357" s="34">
        <v>45542</v>
      </c>
      <c r="B357" s="64">
        <v>9</v>
      </c>
      <c r="C357" s="64">
        <v>6</v>
      </c>
      <c r="D357" s="64">
        <v>20</v>
      </c>
      <c r="E357" s="42">
        <v>49.228999999999999</v>
      </c>
      <c r="F357" s="64" t="str">
        <f>IF(AND(RTO__37[[#This Row],[Month]]&gt;5,RTO__37[[#This Row],[Month]]&lt;10,RTO__37[[#This Row],[Day of Week]]&lt;=5,RTO__37[[#This Row],[Hour]]&gt;=15,RTO__37[[#This Row],[Hour]]&lt;=18),"ON","OFF")</f>
        <v>OFF</v>
      </c>
      <c r="G357"/>
      <c r="H357"/>
      <c r="I357"/>
    </row>
    <row r="358" spans="1:9" x14ac:dyDescent="0.25">
      <c r="A358" s="34">
        <v>45542</v>
      </c>
      <c r="B358" s="64">
        <v>9</v>
      </c>
      <c r="C358" s="64">
        <v>6</v>
      </c>
      <c r="D358" s="64">
        <v>21</v>
      </c>
      <c r="E358" s="42">
        <v>33.946599999999997</v>
      </c>
      <c r="F358" s="64" t="str">
        <f>IF(AND(RTO__37[[#This Row],[Month]]&gt;5,RTO__37[[#This Row],[Month]]&lt;10,RTO__37[[#This Row],[Day of Week]]&lt;=5,RTO__37[[#This Row],[Hour]]&gt;=15,RTO__37[[#This Row],[Hour]]&lt;=18),"ON","OFF")</f>
        <v>OFF</v>
      </c>
      <c r="G358"/>
      <c r="H358"/>
      <c r="I358"/>
    </row>
    <row r="359" spans="1:9" x14ac:dyDescent="0.25">
      <c r="A359" s="34">
        <v>45542</v>
      </c>
      <c r="B359" s="64">
        <v>9</v>
      </c>
      <c r="C359" s="64">
        <v>6</v>
      </c>
      <c r="D359" s="64">
        <v>22</v>
      </c>
      <c r="E359" s="42">
        <v>31.887599999999999</v>
      </c>
      <c r="F359" s="64" t="str">
        <f>IF(AND(RTO__37[[#This Row],[Month]]&gt;5,RTO__37[[#This Row],[Month]]&lt;10,RTO__37[[#This Row],[Day of Week]]&lt;=5,RTO__37[[#This Row],[Hour]]&gt;=15,RTO__37[[#This Row],[Hour]]&lt;=18),"ON","OFF")</f>
        <v>OFF</v>
      </c>
      <c r="G359"/>
      <c r="H359"/>
      <c r="I359"/>
    </row>
    <row r="360" spans="1:9" x14ac:dyDescent="0.25">
      <c r="A360" s="34">
        <v>45542</v>
      </c>
      <c r="B360" s="64">
        <v>9</v>
      </c>
      <c r="C360" s="64">
        <v>6</v>
      </c>
      <c r="D360" s="64">
        <v>23</v>
      </c>
      <c r="E360" s="42">
        <v>34.662100000000002</v>
      </c>
      <c r="F360" s="64" t="str">
        <f>IF(AND(RTO__37[[#This Row],[Month]]&gt;5,RTO__37[[#This Row],[Month]]&lt;10,RTO__37[[#This Row],[Day of Week]]&lt;=5,RTO__37[[#This Row],[Hour]]&gt;=15,RTO__37[[#This Row],[Hour]]&lt;=18),"ON","OFF")</f>
        <v>OFF</v>
      </c>
      <c r="G360"/>
      <c r="H360"/>
      <c r="I360"/>
    </row>
    <row r="361" spans="1:9" x14ac:dyDescent="0.25">
      <c r="A361" s="34">
        <v>45542</v>
      </c>
      <c r="B361" s="64">
        <v>9</v>
      </c>
      <c r="C361" s="64">
        <v>6</v>
      </c>
      <c r="D361" s="64">
        <v>24</v>
      </c>
      <c r="E361" s="42">
        <v>34.869700000000002</v>
      </c>
      <c r="F361" s="64" t="str">
        <f>IF(AND(RTO__37[[#This Row],[Month]]&gt;5,RTO__37[[#This Row],[Month]]&lt;10,RTO__37[[#This Row],[Day of Week]]&lt;=5,RTO__37[[#This Row],[Hour]]&gt;=15,RTO__37[[#This Row],[Hour]]&lt;=18),"ON","OFF")</f>
        <v>OFF</v>
      </c>
      <c r="G361"/>
      <c r="H361"/>
      <c r="I361"/>
    </row>
    <row r="362" spans="1:9" x14ac:dyDescent="0.25">
      <c r="A362" s="34">
        <v>45543</v>
      </c>
      <c r="B362" s="64">
        <v>9</v>
      </c>
      <c r="C362" s="64">
        <v>7</v>
      </c>
      <c r="D362" s="64">
        <v>1</v>
      </c>
      <c r="E362" s="42">
        <v>20.939399999999999</v>
      </c>
      <c r="F362" s="64" t="str">
        <f>IF(AND(RTO__37[[#This Row],[Month]]&gt;5,RTO__37[[#This Row],[Month]]&lt;10,RTO__37[[#This Row],[Day of Week]]&lt;=5,RTO__37[[#This Row],[Hour]]&gt;=15,RTO__37[[#This Row],[Hour]]&lt;=18),"ON","OFF")</f>
        <v>OFF</v>
      </c>
      <c r="G362"/>
      <c r="H362"/>
      <c r="I362"/>
    </row>
    <row r="363" spans="1:9" x14ac:dyDescent="0.25">
      <c r="A363" s="34">
        <v>45543</v>
      </c>
      <c r="B363" s="64">
        <v>9</v>
      </c>
      <c r="C363" s="64">
        <v>7</v>
      </c>
      <c r="D363" s="64">
        <v>2</v>
      </c>
      <c r="E363" s="42">
        <v>15.8246</v>
      </c>
      <c r="F363" s="64" t="str">
        <f>IF(AND(RTO__37[[#This Row],[Month]]&gt;5,RTO__37[[#This Row],[Month]]&lt;10,RTO__37[[#This Row],[Day of Week]]&lt;=5,RTO__37[[#This Row],[Hour]]&gt;=15,RTO__37[[#This Row],[Hour]]&lt;=18),"ON","OFF")</f>
        <v>OFF</v>
      </c>
      <c r="G363"/>
      <c r="H363"/>
      <c r="I363"/>
    </row>
    <row r="364" spans="1:9" x14ac:dyDescent="0.25">
      <c r="A364" s="34">
        <v>45543</v>
      </c>
      <c r="B364" s="64">
        <v>9</v>
      </c>
      <c r="C364" s="64">
        <v>7</v>
      </c>
      <c r="D364" s="64">
        <v>3</v>
      </c>
      <c r="E364" s="42">
        <v>22.601600000000001</v>
      </c>
      <c r="F364" s="64" t="str">
        <f>IF(AND(RTO__37[[#This Row],[Month]]&gt;5,RTO__37[[#This Row],[Month]]&lt;10,RTO__37[[#This Row],[Day of Week]]&lt;=5,RTO__37[[#This Row],[Hour]]&gt;=15,RTO__37[[#This Row],[Hour]]&lt;=18),"ON","OFF")</f>
        <v>OFF</v>
      </c>
      <c r="G364"/>
      <c r="H364"/>
      <c r="I364"/>
    </row>
    <row r="365" spans="1:9" x14ac:dyDescent="0.25">
      <c r="A365" s="34">
        <v>45543</v>
      </c>
      <c r="B365" s="64">
        <v>9</v>
      </c>
      <c r="C365" s="64">
        <v>7</v>
      </c>
      <c r="D365" s="64">
        <v>4</v>
      </c>
      <c r="E365" s="42">
        <v>17.079799999999999</v>
      </c>
      <c r="F365" s="64" t="str">
        <f>IF(AND(RTO__37[[#This Row],[Month]]&gt;5,RTO__37[[#This Row],[Month]]&lt;10,RTO__37[[#This Row],[Day of Week]]&lt;=5,RTO__37[[#This Row],[Hour]]&gt;=15,RTO__37[[#This Row],[Hour]]&lt;=18),"ON","OFF")</f>
        <v>OFF</v>
      </c>
      <c r="G365"/>
      <c r="H365"/>
      <c r="I365"/>
    </row>
    <row r="366" spans="1:9" x14ac:dyDescent="0.25">
      <c r="A366" s="34">
        <v>45543</v>
      </c>
      <c r="B366" s="64">
        <v>9</v>
      </c>
      <c r="C366" s="64">
        <v>7</v>
      </c>
      <c r="D366" s="64">
        <v>5</v>
      </c>
      <c r="E366" s="42">
        <v>13.8742</v>
      </c>
      <c r="F366" s="64" t="str">
        <f>IF(AND(RTO__37[[#This Row],[Month]]&gt;5,RTO__37[[#This Row],[Month]]&lt;10,RTO__37[[#This Row],[Day of Week]]&lt;=5,RTO__37[[#This Row],[Hour]]&gt;=15,RTO__37[[#This Row],[Hour]]&lt;=18),"ON","OFF")</f>
        <v>OFF</v>
      </c>
      <c r="G366"/>
      <c r="H366"/>
      <c r="I366"/>
    </row>
    <row r="367" spans="1:9" x14ac:dyDescent="0.25">
      <c r="A367" s="34">
        <v>45543</v>
      </c>
      <c r="B367" s="64">
        <v>9</v>
      </c>
      <c r="C367" s="64">
        <v>7</v>
      </c>
      <c r="D367" s="64">
        <v>6</v>
      </c>
      <c r="E367" s="42">
        <v>21.9788</v>
      </c>
      <c r="F367" s="64" t="str">
        <f>IF(AND(RTO__37[[#This Row],[Month]]&gt;5,RTO__37[[#This Row],[Month]]&lt;10,RTO__37[[#This Row],[Day of Week]]&lt;=5,RTO__37[[#This Row],[Hour]]&gt;=15,RTO__37[[#This Row],[Hour]]&lt;=18),"ON","OFF")</f>
        <v>OFF</v>
      </c>
      <c r="G367"/>
      <c r="H367"/>
      <c r="I367"/>
    </row>
    <row r="368" spans="1:9" x14ac:dyDescent="0.25">
      <c r="A368" s="34">
        <v>45543</v>
      </c>
      <c r="B368" s="64">
        <v>9</v>
      </c>
      <c r="C368" s="64">
        <v>7</v>
      </c>
      <c r="D368" s="64">
        <v>7</v>
      </c>
      <c r="E368" s="42">
        <v>19.564</v>
      </c>
      <c r="F368" s="64" t="str">
        <f>IF(AND(RTO__37[[#This Row],[Month]]&gt;5,RTO__37[[#This Row],[Month]]&lt;10,RTO__37[[#This Row],[Day of Week]]&lt;=5,RTO__37[[#This Row],[Hour]]&gt;=15,RTO__37[[#This Row],[Hour]]&lt;=18),"ON","OFF")</f>
        <v>OFF</v>
      </c>
      <c r="G368"/>
      <c r="H368"/>
      <c r="I368"/>
    </row>
    <row r="369" spans="1:9" x14ac:dyDescent="0.25">
      <c r="A369" s="34">
        <v>45543</v>
      </c>
      <c r="B369" s="64">
        <v>9</v>
      </c>
      <c r="C369" s="64">
        <v>7</v>
      </c>
      <c r="D369" s="64">
        <v>8</v>
      </c>
      <c r="E369" s="42">
        <v>11.9526</v>
      </c>
      <c r="F369" s="64" t="str">
        <f>IF(AND(RTO__37[[#This Row],[Month]]&gt;5,RTO__37[[#This Row],[Month]]&lt;10,RTO__37[[#This Row],[Day of Week]]&lt;=5,RTO__37[[#This Row],[Hour]]&gt;=15,RTO__37[[#This Row],[Hour]]&lt;=18),"ON","OFF")</f>
        <v>OFF</v>
      </c>
      <c r="G369"/>
      <c r="H369"/>
      <c r="I369"/>
    </row>
    <row r="370" spans="1:9" x14ac:dyDescent="0.25">
      <c r="A370" s="34">
        <v>45543</v>
      </c>
      <c r="B370" s="64">
        <v>9</v>
      </c>
      <c r="C370" s="64">
        <v>7</v>
      </c>
      <c r="D370" s="64">
        <v>9</v>
      </c>
      <c r="E370" s="42">
        <v>14.3582</v>
      </c>
      <c r="F370" s="64" t="str">
        <f>IF(AND(RTO__37[[#This Row],[Month]]&gt;5,RTO__37[[#This Row],[Month]]&lt;10,RTO__37[[#This Row],[Day of Week]]&lt;=5,RTO__37[[#This Row],[Hour]]&gt;=15,RTO__37[[#This Row],[Hour]]&lt;=18),"ON","OFF")</f>
        <v>OFF</v>
      </c>
      <c r="G370"/>
      <c r="H370"/>
      <c r="I370"/>
    </row>
    <row r="371" spans="1:9" x14ac:dyDescent="0.25">
      <c r="A371" s="34">
        <v>45543</v>
      </c>
      <c r="B371" s="64">
        <v>9</v>
      </c>
      <c r="C371" s="64">
        <v>7</v>
      </c>
      <c r="D371" s="64">
        <v>10</v>
      </c>
      <c r="E371" s="42">
        <v>17.2056</v>
      </c>
      <c r="F371" s="64" t="str">
        <f>IF(AND(RTO__37[[#This Row],[Month]]&gt;5,RTO__37[[#This Row],[Month]]&lt;10,RTO__37[[#This Row],[Day of Week]]&lt;=5,RTO__37[[#This Row],[Hour]]&gt;=15,RTO__37[[#This Row],[Hour]]&lt;=18),"ON","OFF")</f>
        <v>OFF</v>
      </c>
      <c r="G371"/>
      <c r="H371"/>
      <c r="I371"/>
    </row>
    <row r="372" spans="1:9" x14ac:dyDescent="0.25">
      <c r="A372" s="34">
        <v>45543</v>
      </c>
      <c r="B372" s="64">
        <v>9</v>
      </c>
      <c r="C372" s="64">
        <v>7</v>
      </c>
      <c r="D372" s="64">
        <v>11</v>
      </c>
      <c r="E372" s="42">
        <v>27.889800000000001</v>
      </c>
      <c r="F372" s="64" t="str">
        <f>IF(AND(RTO__37[[#This Row],[Month]]&gt;5,RTO__37[[#This Row],[Month]]&lt;10,RTO__37[[#This Row],[Day of Week]]&lt;=5,RTO__37[[#This Row],[Hour]]&gt;=15,RTO__37[[#This Row],[Hour]]&lt;=18),"ON","OFF")</f>
        <v>OFF</v>
      </c>
      <c r="G372"/>
      <c r="H372"/>
      <c r="I372"/>
    </row>
    <row r="373" spans="1:9" x14ac:dyDescent="0.25">
      <c r="A373" s="34">
        <v>45543</v>
      </c>
      <c r="B373" s="64">
        <v>9</v>
      </c>
      <c r="C373" s="64">
        <v>7</v>
      </c>
      <c r="D373" s="64">
        <v>12</v>
      </c>
      <c r="E373" s="42">
        <v>31.502400000000002</v>
      </c>
      <c r="F373" s="64" t="str">
        <f>IF(AND(RTO__37[[#This Row],[Month]]&gt;5,RTO__37[[#This Row],[Month]]&lt;10,RTO__37[[#This Row],[Day of Week]]&lt;=5,RTO__37[[#This Row],[Hour]]&gt;=15,RTO__37[[#This Row],[Hour]]&lt;=18),"ON","OFF")</f>
        <v>OFF</v>
      </c>
      <c r="G373"/>
      <c r="H373"/>
      <c r="I373"/>
    </row>
    <row r="374" spans="1:9" x14ac:dyDescent="0.25">
      <c r="A374" s="34">
        <v>45543</v>
      </c>
      <c r="B374" s="64">
        <v>9</v>
      </c>
      <c r="C374" s="64">
        <v>7</v>
      </c>
      <c r="D374" s="64">
        <v>13</v>
      </c>
      <c r="E374" s="42">
        <v>29.337599999999998</v>
      </c>
      <c r="F374" s="64" t="str">
        <f>IF(AND(RTO__37[[#This Row],[Month]]&gt;5,RTO__37[[#This Row],[Month]]&lt;10,RTO__37[[#This Row],[Day of Week]]&lt;=5,RTO__37[[#This Row],[Hour]]&gt;=15,RTO__37[[#This Row],[Hour]]&lt;=18),"ON","OFF")</f>
        <v>OFF</v>
      </c>
      <c r="G374"/>
      <c r="H374"/>
      <c r="I374"/>
    </row>
    <row r="375" spans="1:9" x14ac:dyDescent="0.25">
      <c r="A375" s="34">
        <v>45543</v>
      </c>
      <c r="B375" s="64">
        <v>9</v>
      </c>
      <c r="C375" s="64">
        <v>7</v>
      </c>
      <c r="D375" s="64">
        <v>14</v>
      </c>
      <c r="E375" s="42">
        <v>34.5518</v>
      </c>
      <c r="F375" s="64" t="str">
        <f>IF(AND(RTO__37[[#This Row],[Month]]&gt;5,RTO__37[[#This Row],[Month]]&lt;10,RTO__37[[#This Row],[Day of Week]]&lt;=5,RTO__37[[#This Row],[Hour]]&gt;=15,RTO__37[[#This Row],[Hour]]&lt;=18),"ON","OFF")</f>
        <v>OFF</v>
      </c>
      <c r="G375"/>
      <c r="H375"/>
      <c r="I375"/>
    </row>
    <row r="376" spans="1:9" x14ac:dyDescent="0.25">
      <c r="A376" s="34">
        <v>45543</v>
      </c>
      <c r="B376" s="64">
        <v>9</v>
      </c>
      <c r="C376" s="64">
        <v>7</v>
      </c>
      <c r="D376" s="64">
        <v>15</v>
      </c>
      <c r="E376" s="42">
        <v>34.009099999999997</v>
      </c>
      <c r="F376" s="64" t="str">
        <f>IF(AND(RTO__37[[#This Row],[Month]]&gt;5,RTO__37[[#This Row],[Month]]&lt;10,RTO__37[[#This Row],[Day of Week]]&lt;=5,RTO__37[[#This Row],[Hour]]&gt;=15,RTO__37[[#This Row],[Hour]]&lt;=18),"ON","OFF")</f>
        <v>OFF</v>
      </c>
      <c r="G376"/>
      <c r="H376"/>
      <c r="I376"/>
    </row>
    <row r="377" spans="1:9" x14ac:dyDescent="0.25">
      <c r="A377" s="34">
        <v>45543</v>
      </c>
      <c r="B377" s="64">
        <v>9</v>
      </c>
      <c r="C377" s="64">
        <v>7</v>
      </c>
      <c r="D377" s="64">
        <v>16</v>
      </c>
      <c r="E377" s="42">
        <v>43.106099999999998</v>
      </c>
      <c r="F377" s="64" t="str">
        <f>IF(AND(RTO__37[[#This Row],[Month]]&gt;5,RTO__37[[#This Row],[Month]]&lt;10,RTO__37[[#This Row],[Day of Week]]&lt;=5,RTO__37[[#This Row],[Hour]]&gt;=15,RTO__37[[#This Row],[Hour]]&lt;=18),"ON","OFF")</f>
        <v>OFF</v>
      </c>
      <c r="G377"/>
      <c r="H377"/>
      <c r="I377"/>
    </row>
    <row r="378" spans="1:9" x14ac:dyDescent="0.25">
      <c r="A378" s="34">
        <v>45543</v>
      </c>
      <c r="B378" s="64">
        <v>9</v>
      </c>
      <c r="C378" s="64">
        <v>7</v>
      </c>
      <c r="D378" s="64">
        <v>17</v>
      </c>
      <c r="E378" s="42">
        <v>45.917400000000001</v>
      </c>
      <c r="F378" s="64" t="str">
        <f>IF(AND(RTO__37[[#This Row],[Month]]&gt;5,RTO__37[[#This Row],[Month]]&lt;10,RTO__37[[#This Row],[Day of Week]]&lt;=5,RTO__37[[#This Row],[Hour]]&gt;=15,RTO__37[[#This Row],[Hour]]&lt;=18),"ON","OFF")</f>
        <v>OFF</v>
      </c>
      <c r="G378"/>
      <c r="H378"/>
      <c r="I378"/>
    </row>
    <row r="379" spans="1:9" x14ac:dyDescent="0.25">
      <c r="A379" s="34">
        <v>45543</v>
      </c>
      <c r="B379" s="64">
        <v>9</v>
      </c>
      <c r="C379" s="64">
        <v>7</v>
      </c>
      <c r="D379" s="64">
        <v>18</v>
      </c>
      <c r="E379" s="42">
        <v>62.665399999999998</v>
      </c>
      <c r="F379" s="64" t="str">
        <f>IF(AND(RTO__37[[#This Row],[Month]]&gt;5,RTO__37[[#This Row],[Month]]&lt;10,RTO__37[[#This Row],[Day of Week]]&lt;=5,RTO__37[[#This Row],[Hour]]&gt;=15,RTO__37[[#This Row],[Hour]]&lt;=18),"ON","OFF")</f>
        <v>OFF</v>
      </c>
      <c r="G379"/>
      <c r="H379"/>
      <c r="I379"/>
    </row>
    <row r="380" spans="1:9" x14ac:dyDescent="0.25">
      <c r="A380" s="34">
        <v>45543</v>
      </c>
      <c r="B380" s="64">
        <v>9</v>
      </c>
      <c r="C380" s="64">
        <v>7</v>
      </c>
      <c r="D380" s="64">
        <v>19</v>
      </c>
      <c r="E380" s="42">
        <v>78.724000000000004</v>
      </c>
      <c r="F380" s="64" t="str">
        <f>IF(AND(RTO__37[[#This Row],[Month]]&gt;5,RTO__37[[#This Row],[Month]]&lt;10,RTO__37[[#This Row],[Day of Week]]&lt;=5,RTO__37[[#This Row],[Hour]]&gt;=15,RTO__37[[#This Row],[Hour]]&lt;=18),"ON","OFF")</f>
        <v>OFF</v>
      </c>
      <c r="G380"/>
      <c r="H380"/>
      <c r="I380"/>
    </row>
    <row r="381" spans="1:9" x14ac:dyDescent="0.25">
      <c r="A381" s="34">
        <v>45543</v>
      </c>
      <c r="B381" s="64">
        <v>9</v>
      </c>
      <c r="C381" s="64">
        <v>7</v>
      </c>
      <c r="D381" s="64">
        <v>20</v>
      </c>
      <c r="E381" s="42">
        <v>63.755800000000001</v>
      </c>
      <c r="F381" s="64" t="str">
        <f>IF(AND(RTO__37[[#This Row],[Month]]&gt;5,RTO__37[[#This Row],[Month]]&lt;10,RTO__37[[#This Row],[Day of Week]]&lt;=5,RTO__37[[#This Row],[Hour]]&gt;=15,RTO__37[[#This Row],[Hour]]&lt;=18),"ON","OFF")</f>
        <v>OFF</v>
      </c>
      <c r="G381"/>
      <c r="H381"/>
      <c r="I381"/>
    </row>
    <row r="382" spans="1:9" x14ac:dyDescent="0.25">
      <c r="A382" s="34">
        <v>45543</v>
      </c>
      <c r="B382" s="64">
        <v>9</v>
      </c>
      <c r="C382" s="64">
        <v>7</v>
      </c>
      <c r="D382" s="64">
        <v>21</v>
      </c>
      <c r="E382" s="42">
        <v>34.5976</v>
      </c>
      <c r="F382" s="64" t="str">
        <f>IF(AND(RTO__37[[#This Row],[Month]]&gt;5,RTO__37[[#This Row],[Month]]&lt;10,RTO__37[[#This Row],[Day of Week]]&lt;=5,RTO__37[[#This Row],[Hour]]&gt;=15,RTO__37[[#This Row],[Hour]]&lt;=18),"ON","OFF")</f>
        <v>OFF</v>
      </c>
      <c r="G382"/>
      <c r="H382"/>
      <c r="I382"/>
    </row>
    <row r="383" spans="1:9" x14ac:dyDescent="0.25">
      <c r="A383" s="34">
        <v>45543</v>
      </c>
      <c r="B383" s="64">
        <v>9</v>
      </c>
      <c r="C383" s="64">
        <v>7</v>
      </c>
      <c r="D383" s="64">
        <v>22</v>
      </c>
      <c r="E383" s="42">
        <v>35.266100000000002</v>
      </c>
      <c r="F383" s="64" t="str">
        <f>IF(AND(RTO__37[[#This Row],[Month]]&gt;5,RTO__37[[#This Row],[Month]]&lt;10,RTO__37[[#This Row],[Day of Week]]&lt;=5,RTO__37[[#This Row],[Hour]]&gt;=15,RTO__37[[#This Row],[Hour]]&lt;=18),"ON","OFF")</f>
        <v>OFF</v>
      </c>
      <c r="G383"/>
      <c r="H383"/>
      <c r="I383"/>
    </row>
    <row r="384" spans="1:9" x14ac:dyDescent="0.25">
      <c r="A384" s="34">
        <v>45543</v>
      </c>
      <c r="B384" s="64">
        <v>9</v>
      </c>
      <c r="C384" s="64">
        <v>7</v>
      </c>
      <c r="D384" s="64">
        <v>23</v>
      </c>
      <c r="E384" s="42">
        <v>30.0974</v>
      </c>
      <c r="F384" s="64" t="str">
        <f>IF(AND(RTO__37[[#This Row],[Month]]&gt;5,RTO__37[[#This Row],[Month]]&lt;10,RTO__37[[#This Row],[Day of Week]]&lt;=5,RTO__37[[#This Row],[Hour]]&gt;=15,RTO__37[[#This Row],[Hour]]&lt;=18),"ON","OFF")</f>
        <v>OFF</v>
      </c>
      <c r="G384"/>
      <c r="H384"/>
      <c r="I384"/>
    </row>
    <row r="385" spans="1:9" x14ac:dyDescent="0.25">
      <c r="A385" s="34">
        <v>45543</v>
      </c>
      <c r="B385" s="64">
        <v>9</v>
      </c>
      <c r="C385" s="64">
        <v>7</v>
      </c>
      <c r="D385" s="64">
        <v>24</v>
      </c>
      <c r="E385" s="42">
        <v>29.791599999999999</v>
      </c>
      <c r="F385" s="64" t="str">
        <f>IF(AND(RTO__37[[#This Row],[Month]]&gt;5,RTO__37[[#This Row],[Month]]&lt;10,RTO__37[[#This Row],[Day of Week]]&lt;=5,RTO__37[[#This Row],[Hour]]&gt;=15,RTO__37[[#This Row],[Hour]]&lt;=18),"ON","OFF")</f>
        <v>OFF</v>
      </c>
      <c r="G385"/>
      <c r="H385"/>
      <c r="I385"/>
    </row>
    <row r="386" spans="1:9" x14ac:dyDescent="0.25">
      <c r="A386" s="34">
        <v>45544</v>
      </c>
      <c r="B386" s="64">
        <v>9</v>
      </c>
      <c r="C386" s="64">
        <v>1</v>
      </c>
      <c r="D386" s="64">
        <v>1</v>
      </c>
      <c r="E386" s="42">
        <v>25.776199999999999</v>
      </c>
      <c r="F386" s="64" t="str">
        <f>IF(AND(RTO__37[[#This Row],[Month]]&gt;5,RTO__37[[#This Row],[Month]]&lt;10,RTO__37[[#This Row],[Day of Week]]&lt;=5,RTO__37[[#This Row],[Hour]]&gt;=15,RTO__37[[#This Row],[Hour]]&lt;=18),"ON","OFF")</f>
        <v>OFF</v>
      </c>
      <c r="G386"/>
      <c r="H386"/>
      <c r="I386"/>
    </row>
    <row r="387" spans="1:9" x14ac:dyDescent="0.25">
      <c r="A387" s="34">
        <v>45544</v>
      </c>
      <c r="B387" s="64">
        <v>9</v>
      </c>
      <c r="C387" s="64">
        <v>1</v>
      </c>
      <c r="D387" s="64">
        <v>2</v>
      </c>
      <c r="E387" s="42">
        <v>22.663799999999998</v>
      </c>
      <c r="F387" s="64" t="str">
        <f>IF(AND(RTO__37[[#This Row],[Month]]&gt;5,RTO__37[[#This Row],[Month]]&lt;10,RTO__37[[#This Row],[Day of Week]]&lt;=5,RTO__37[[#This Row],[Hour]]&gt;=15,RTO__37[[#This Row],[Hour]]&lt;=18),"ON","OFF")</f>
        <v>OFF</v>
      </c>
      <c r="G387"/>
      <c r="H387"/>
      <c r="I387"/>
    </row>
    <row r="388" spans="1:9" x14ac:dyDescent="0.25">
      <c r="A388" s="34">
        <v>45544</v>
      </c>
      <c r="B388" s="64">
        <v>9</v>
      </c>
      <c r="C388" s="64">
        <v>1</v>
      </c>
      <c r="D388" s="64">
        <v>3</v>
      </c>
      <c r="E388" s="42">
        <v>21.2651</v>
      </c>
      <c r="F388" s="64" t="str">
        <f>IF(AND(RTO__37[[#This Row],[Month]]&gt;5,RTO__37[[#This Row],[Month]]&lt;10,RTO__37[[#This Row],[Day of Week]]&lt;=5,RTO__37[[#This Row],[Hour]]&gt;=15,RTO__37[[#This Row],[Hour]]&lt;=18),"ON","OFF")</f>
        <v>OFF</v>
      </c>
      <c r="G388"/>
      <c r="H388"/>
      <c r="I388"/>
    </row>
    <row r="389" spans="1:9" x14ac:dyDescent="0.25">
      <c r="A389" s="34">
        <v>45544</v>
      </c>
      <c r="B389" s="64">
        <v>9</v>
      </c>
      <c r="C389" s="64">
        <v>1</v>
      </c>
      <c r="D389" s="64">
        <v>4</v>
      </c>
      <c r="E389" s="42">
        <v>22.584299999999999</v>
      </c>
      <c r="F389" s="64" t="str">
        <f>IF(AND(RTO__37[[#This Row],[Month]]&gt;5,RTO__37[[#This Row],[Month]]&lt;10,RTO__37[[#This Row],[Day of Week]]&lt;=5,RTO__37[[#This Row],[Hour]]&gt;=15,RTO__37[[#This Row],[Hour]]&lt;=18),"ON","OFF")</f>
        <v>OFF</v>
      </c>
      <c r="G389"/>
      <c r="H389"/>
      <c r="I389"/>
    </row>
    <row r="390" spans="1:9" x14ac:dyDescent="0.25">
      <c r="A390" s="34">
        <v>45544</v>
      </c>
      <c r="B390" s="64">
        <v>9</v>
      </c>
      <c r="C390" s="64">
        <v>1</v>
      </c>
      <c r="D390" s="64">
        <v>5</v>
      </c>
      <c r="E390" s="42">
        <v>22.927299999999999</v>
      </c>
      <c r="F390" s="64" t="str">
        <f>IF(AND(RTO__37[[#This Row],[Month]]&gt;5,RTO__37[[#This Row],[Month]]&lt;10,RTO__37[[#This Row],[Day of Week]]&lt;=5,RTO__37[[#This Row],[Hour]]&gt;=15,RTO__37[[#This Row],[Hour]]&lt;=18),"ON","OFF")</f>
        <v>OFF</v>
      </c>
      <c r="G390"/>
      <c r="H390"/>
      <c r="I390"/>
    </row>
    <row r="391" spans="1:9" x14ac:dyDescent="0.25">
      <c r="A391" s="34">
        <v>45544</v>
      </c>
      <c r="B391" s="64">
        <v>9</v>
      </c>
      <c r="C391" s="64">
        <v>1</v>
      </c>
      <c r="D391" s="64">
        <v>6</v>
      </c>
      <c r="E391" s="42">
        <v>24.7958</v>
      </c>
      <c r="F391" s="64" t="str">
        <f>IF(AND(RTO__37[[#This Row],[Month]]&gt;5,RTO__37[[#This Row],[Month]]&lt;10,RTO__37[[#This Row],[Day of Week]]&lt;=5,RTO__37[[#This Row],[Hour]]&gt;=15,RTO__37[[#This Row],[Hour]]&lt;=18),"ON","OFF")</f>
        <v>OFF</v>
      </c>
      <c r="G391"/>
      <c r="H391"/>
      <c r="I391"/>
    </row>
    <row r="392" spans="1:9" x14ac:dyDescent="0.25">
      <c r="A392" s="34">
        <v>45544</v>
      </c>
      <c r="B392" s="64">
        <v>9</v>
      </c>
      <c r="C392" s="64">
        <v>1</v>
      </c>
      <c r="D392" s="64">
        <v>7</v>
      </c>
      <c r="E392" s="42">
        <v>29.661799999999999</v>
      </c>
      <c r="F392" s="64" t="str">
        <f>IF(AND(RTO__37[[#This Row],[Month]]&gt;5,RTO__37[[#This Row],[Month]]&lt;10,RTO__37[[#This Row],[Day of Week]]&lt;=5,RTO__37[[#This Row],[Hour]]&gt;=15,RTO__37[[#This Row],[Hour]]&lt;=18),"ON","OFF")</f>
        <v>OFF</v>
      </c>
      <c r="G392"/>
      <c r="H392"/>
      <c r="I392"/>
    </row>
    <row r="393" spans="1:9" x14ac:dyDescent="0.25">
      <c r="A393" s="34">
        <v>45544</v>
      </c>
      <c r="B393" s="64">
        <v>9</v>
      </c>
      <c r="C393" s="64">
        <v>1</v>
      </c>
      <c r="D393" s="64">
        <v>8</v>
      </c>
      <c r="E393" s="42">
        <v>15.6485</v>
      </c>
      <c r="F393" s="64" t="str">
        <f>IF(AND(RTO__37[[#This Row],[Month]]&gt;5,RTO__37[[#This Row],[Month]]&lt;10,RTO__37[[#This Row],[Day of Week]]&lt;=5,RTO__37[[#This Row],[Hour]]&gt;=15,RTO__37[[#This Row],[Hour]]&lt;=18),"ON","OFF")</f>
        <v>OFF</v>
      </c>
      <c r="G393"/>
      <c r="H393"/>
      <c r="I393"/>
    </row>
    <row r="394" spans="1:9" x14ac:dyDescent="0.25">
      <c r="A394" s="34">
        <v>45544</v>
      </c>
      <c r="B394" s="64">
        <v>9</v>
      </c>
      <c r="C394" s="64">
        <v>1</v>
      </c>
      <c r="D394" s="64">
        <v>9</v>
      </c>
      <c r="E394" s="42">
        <v>16.245100000000001</v>
      </c>
      <c r="F394" s="64" t="str">
        <f>IF(AND(RTO__37[[#This Row],[Month]]&gt;5,RTO__37[[#This Row],[Month]]&lt;10,RTO__37[[#This Row],[Day of Week]]&lt;=5,RTO__37[[#This Row],[Hour]]&gt;=15,RTO__37[[#This Row],[Hour]]&lt;=18),"ON","OFF")</f>
        <v>OFF</v>
      </c>
      <c r="G394"/>
      <c r="H394"/>
      <c r="I394"/>
    </row>
    <row r="395" spans="1:9" x14ac:dyDescent="0.25">
      <c r="A395" s="34">
        <v>45544</v>
      </c>
      <c r="B395" s="64">
        <v>9</v>
      </c>
      <c r="C395" s="64">
        <v>1</v>
      </c>
      <c r="D395" s="64">
        <v>10</v>
      </c>
      <c r="E395" s="42">
        <v>19.031199999999998</v>
      </c>
      <c r="F395" s="64" t="str">
        <f>IF(AND(RTO__37[[#This Row],[Month]]&gt;5,RTO__37[[#This Row],[Month]]&lt;10,RTO__37[[#This Row],[Day of Week]]&lt;=5,RTO__37[[#This Row],[Hour]]&gt;=15,RTO__37[[#This Row],[Hour]]&lt;=18),"ON","OFF")</f>
        <v>OFF</v>
      </c>
      <c r="G395"/>
      <c r="H395"/>
      <c r="I395"/>
    </row>
    <row r="396" spans="1:9" x14ac:dyDescent="0.25">
      <c r="A396" s="34">
        <v>45544</v>
      </c>
      <c r="B396" s="64">
        <v>9</v>
      </c>
      <c r="C396" s="64">
        <v>1</v>
      </c>
      <c r="D396" s="64">
        <v>11</v>
      </c>
      <c r="E396" s="42">
        <v>21.8675</v>
      </c>
      <c r="F396" s="64" t="str">
        <f>IF(AND(RTO__37[[#This Row],[Month]]&gt;5,RTO__37[[#This Row],[Month]]&lt;10,RTO__37[[#This Row],[Day of Week]]&lt;=5,RTO__37[[#This Row],[Hour]]&gt;=15,RTO__37[[#This Row],[Hour]]&lt;=18),"ON","OFF")</f>
        <v>OFF</v>
      </c>
      <c r="G396"/>
      <c r="H396"/>
      <c r="I396"/>
    </row>
    <row r="397" spans="1:9" x14ac:dyDescent="0.25">
      <c r="A397" s="34">
        <v>45544</v>
      </c>
      <c r="B397" s="64">
        <v>9</v>
      </c>
      <c r="C397" s="64">
        <v>1</v>
      </c>
      <c r="D397" s="64">
        <v>12</v>
      </c>
      <c r="E397" s="42">
        <v>28.893899999999999</v>
      </c>
      <c r="F397" s="64" t="str">
        <f>IF(AND(RTO__37[[#This Row],[Month]]&gt;5,RTO__37[[#This Row],[Month]]&lt;10,RTO__37[[#This Row],[Day of Week]]&lt;=5,RTO__37[[#This Row],[Hour]]&gt;=15,RTO__37[[#This Row],[Hour]]&lt;=18),"ON","OFF")</f>
        <v>OFF</v>
      </c>
      <c r="G397"/>
      <c r="H397"/>
      <c r="I397"/>
    </row>
    <row r="398" spans="1:9" x14ac:dyDescent="0.25">
      <c r="A398" s="34">
        <v>45544</v>
      </c>
      <c r="B398" s="64">
        <v>9</v>
      </c>
      <c r="C398" s="64">
        <v>1</v>
      </c>
      <c r="D398" s="64">
        <v>13</v>
      </c>
      <c r="E398" s="42">
        <v>27.754799999999999</v>
      </c>
      <c r="F398" s="64" t="str">
        <f>IF(AND(RTO__37[[#This Row],[Month]]&gt;5,RTO__37[[#This Row],[Month]]&lt;10,RTO__37[[#This Row],[Day of Week]]&lt;=5,RTO__37[[#This Row],[Hour]]&gt;=15,RTO__37[[#This Row],[Hour]]&lt;=18),"ON","OFF")</f>
        <v>OFF</v>
      </c>
      <c r="G398"/>
      <c r="H398"/>
      <c r="I398"/>
    </row>
    <row r="399" spans="1:9" x14ac:dyDescent="0.25">
      <c r="A399" s="34">
        <v>45544</v>
      </c>
      <c r="B399" s="64">
        <v>9</v>
      </c>
      <c r="C399" s="64">
        <v>1</v>
      </c>
      <c r="D399" s="64">
        <v>14</v>
      </c>
      <c r="E399" s="42">
        <v>29.885000000000002</v>
      </c>
      <c r="F399" s="64" t="str">
        <f>IF(AND(RTO__37[[#This Row],[Month]]&gt;5,RTO__37[[#This Row],[Month]]&lt;10,RTO__37[[#This Row],[Day of Week]]&lt;=5,RTO__37[[#This Row],[Hour]]&gt;=15,RTO__37[[#This Row],[Hour]]&lt;=18),"ON","OFF")</f>
        <v>OFF</v>
      </c>
      <c r="G399"/>
      <c r="H399"/>
      <c r="I399"/>
    </row>
    <row r="400" spans="1:9" x14ac:dyDescent="0.25">
      <c r="A400" s="34">
        <v>45544</v>
      </c>
      <c r="B400" s="64">
        <v>9</v>
      </c>
      <c r="C400" s="64">
        <v>1</v>
      </c>
      <c r="D400" s="64">
        <v>15</v>
      </c>
      <c r="E400" s="42">
        <v>28.986599999999999</v>
      </c>
      <c r="F400" s="64" t="str">
        <f>IF(AND(RTO__37[[#This Row],[Month]]&gt;5,RTO__37[[#This Row],[Month]]&lt;10,RTO__37[[#This Row],[Day of Week]]&lt;=5,RTO__37[[#This Row],[Hour]]&gt;=15,RTO__37[[#This Row],[Hour]]&lt;=18),"ON","OFF")</f>
        <v>ON</v>
      </c>
      <c r="G400"/>
      <c r="H400"/>
      <c r="I400"/>
    </row>
    <row r="401" spans="1:9" x14ac:dyDescent="0.25">
      <c r="A401" s="34">
        <v>45544</v>
      </c>
      <c r="B401" s="64">
        <v>9</v>
      </c>
      <c r="C401" s="64">
        <v>1</v>
      </c>
      <c r="D401" s="64">
        <v>16</v>
      </c>
      <c r="E401" s="42">
        <v>24.522200000000002</v>
      </c>
      <c r="F401" s="64" t="str">
        <f>IF(AND(RTO__37[[#This Row],[Month]]&gt;5,RTO__37[[#This Row],[Month]]&lt;10,RTO__37[[#This Row],[Day of Week]]&lt;=5,RTO__37[[#This Row],[Hour]]&gt;=15,RTO__37[[#This Row],[Hour]]&lt;=18),"ON","OFF")</f>
        <v>ON</v>
      </c>
      <c r="G401"/>
      <c r="H401"/>
      <c r="I401"/>
    </row>
    <row r="402" spans="1:9" x14ac:dyDescent="0.25">
      <c r="A402" s="34">
        <v>45544</v>
      </c>
      <c r="B402" s="64">
        <v>9</v>
      </c>
      <c r="C402" s="64">
        <v>1</v>
      </c>
      <c r="D402" s="64">
        <v>17</v>
      </c>
      <c r="E402" s="42">
        <v>31.203600000000002</v>
      </c>
      <c r="F402" s="64" t="str">
        <f>IF(AND(RTO__37[[#This Row],[Month]]&gt;5,RTO__37[[#This Row],[Month]]&lt;10,RTO__37[[#This Row],[Day of Week]]&lt;=5,RTO__37[[#This Row],[Hour]]&gt;=15,RTO__37[[#This Row],[Hour]]&lt;=18),"ON","OFF")</f>
        <v>ON</v>
      </c>
      <c r="G402"/>
      <c r="H402"/>
      <c r="I402"/>
    </row>
    <row r="403" spans="1:9" x14ac:dyDescent="0.25">
      <c r="A403" s="34">
        <v>45544</v>
      </c>
      <c r="B403" s="64">
        <v>9</v>
      </c>
      <c r="C403" s="64">
        <v>1</v>
      </c>
      <c r="D403" s="64">
        <v>18</v>
      </c>
      <c r="E403" s="42">
        <v>42.854300000000002</v>
      </c>
      <c r="F403" s="64" t="str">
        <f>IF(AND(RTO__37[[#This Row],[Month]]&gt;5,RTO__37[[#This Row],[Month]]&lt;10,RTO__37[[#This Row],[Day of Week]]&lt;=5,RTO__37[[#This Row],[Hour]]&gt;=15,RTO__37[[#This Row],[Hour]]&lt;=18),"ON","OFF")</f>
        <v>ON</v>
      </c>
      <c r="G403"/>
      <c r="H403"/>
      <c r="I403"/>
    </row>
    <row r="404" spans="1:9" x14ac:dyDescent="0.25">
      <c r="A404" s="34">
        <v>45544</v>
      </c>
      <c r="B404" s="64">
        <v>9</v>
      </c>
      <c r="C404" s="64">
        <v>1</v>
      </c>
      <c r="D404" s="64">
        <v>19</v>
      </c>
      <c r="E404" s="42">
        <v>80.292000000000002</v>
      </c>
      <c r="F404" s="64" t="str">
        <f>IF(AND(RTO__37[[#This Row],[Month]]&gt;5,RTO__37[[#This Row],[Month]]&lt;10,RTO__37[[#This Row],[Day of Week]]&lt;=5,RTO__37[[#This Row],[Hour]]&gt;=15,RTO__37[[#This Row],[Hour]]&lt;=18),"ON","OFF")</f>
        <v>OFF</v>
      </c>
      <c r="G404"/>
      <c r="H404"/>
      <c r="I404"/>
    </row>
    <row r="405" spans="1:9" x14ac:dyDescent="0.25">
      <c r="A405" s="34">
        <v>45544</v>
      </c>
      <c r="B405" s="64">
        <v>9</v>
      </c>
      <c r="C405" s="64">
        <v>1</v>
      </c>
      <c r="D405" s="64">
        <v>20</v>
      </c>
      <c r="E405" s="42">
        <v>41.273899999999998</v>
      </c>
      <c r="F405" s="64" t="str">
        <f>IF(AND(RTO__37[[#This Row],[Month]]&gt;5,RTO__37[[#This Row],[Month]]&lt;10,RTO__37[[#This Row],[Day of Week]]&lt;=5,RTO__37[[#This Row],[Hour]]&gt;=15,RTO__37[[#This Row],[Hour]]&lt;=18),"ON","OFF")</f>
        <v>OFF</v>
      </c>
      <c r="G405"/>
      <c r="H405"/>
      <c r="I405"/>
    </row>
    <row r="406" spans="1:9" x14ac:dyDescent="0.25">
      <c r="A406" s="34">
        <v>45544</v>
      </c>
      <c r="B406" s="64">
        <v>9</v>
      </c>
      <c r="C406" s="64">
        <v>1</v>
      </c>
      <c r="D406" s="64">
        <v>21</v>
      </c>
      <c r="E406" s="42">
        <v>27.166399999999999</v>
      </c>
      <c r="F406" s="64" t="str">
        <f>IF(AND(RTO__37[[#This Row],[Month]]&gt;5,RTO__37[[#This Row],[Month]]&lt;10,RTO__37[[#This Row],[Day of Week]]&lt;=5,RTO__37[[#This Row],[Hour]]&gt;=15,RTO__37[[#This Row],[Hour]]&lt;=18),"ON","OFF")</f>
        <v>OFF</v>
      </c>
      <c r="G406"/>
      <c r="H406"/>
      <c r="I406"/>
    </row>
    <row r="407" spans="1:9" x14ac:dyDescent="0.25">
      <c r="A407" s="34">
        <v>45544</v>
      </c>
      <c r="B407" s="64">
        <v>9</v>
      </c>
      <c r="C407" s="64">
        <v>1</v>
      </c>
      <c r="D407" s="64">
        <v>22</v>
      </c>
      <c r="E407" s="42">
        <v>24.968800000000002</v>
      </c>
      <c r="F407" s="64" t="str">
        <f>IF(AND(RTO__37[[#This Row],[Month]]&gt;5,RTO__37[[#This Row],[Month]]&lt;10,RTO__37[[#This Row],[Day of Week]]&lt;=5,RTO__37[[#This Row],[Hour]]&gt;=15,RTO__37[[#This Row],[Hour]]&lt;=18),"ON","OFF")</f>
        <v>OFF</v>
      </c>
      <c r="G407"/>
      <c r="H407"/>
      <c r="I407"/>
    </row>
    <row r="408" spans="1:9" x14ac:dyDescent="0.25">
      <c r="A408" s="34">
        <v>45544</v>
      </c>
      <c r="B408" s="64">
        <v>9</v>
      </c>
      <c r="C408" s="64">
        <v>1</v>
      </c>
      <c r="D408" s="64">
        <v>23</v>
      </c>
      <c r="E408" s="42">
        <v>25.671299999999999</v>
      </c>
      <c r="F408" s="64" t="str">
        <f>IF(AND(RTO__37[[#This Row],[Month]]&gt;5,RTO__37[[#This Row],[Month]]&lt;10,RTO__37[[#This Row],[Day of Week]]&lt;=5,RTO__37[[#This Row],[Hour]]&gt;=15,RTO__37[[#This Row],[Hour]]&lt;=18),"ON","OFF")</f>
        <v>OFF</v>
      </c>
      <c r="G408"/>
      <c r="H408"/>
      <c r="I408"/>
    </row>
    <row r="409" spans="1:9" x14ac:dyDescent="0.25">
      <c r="A409" s="34">
        <v>45544</v>
      </c>
      <c r="B409" s="64">
        <v>9</v>
      </c>
      <c r="C409" s="64">
        <v>1</v>
      </c>
      <c r="D409" s="64">
        <v>24</v>
      </c>
      <c r="E409" s="42">
        <v>26.227499999999999</v>
      </c>
      <c r="F409" s="64" t="str">
        <f>IF(AND(RTO__37[[#This Row],[Month]]&gt;5,RTO__37[[#This Row],[Month]]&lt;10,RTO__37[[#This Row],[Day of Week]]&lt;=5,RTO__37[[#This Row],[Hour]]&gt;=15,RTO__37[[#This Row],[Hour]]&lt;=18),"ON","OFF")</f>
        <v>OFF</v>
      </c>
      <c r="G409"/>
      <c r="H409"/>
      <c r="I409"/>
    </row>
    <row r="410" spans="1:9" x14ac:dyDescent="0.25">
      <c r="A410" s="34">
        <v>45545</v>
      </c>
      <c r="B410" s="64">
        <v>9</v>
      </c>
      <c r="C410" s="64">
        <v>2</v>
      </c>
      <c r="D410" s="64">
        <v>1</v>
      </c>
      <c r="E410" s="42">
        <v>21.377300000000002</v>
      </c>
      <c r="F410" s="64" t="str">
        <f>IF(AND(RTO__37[[#This Row],[Month]]&gt;5,RTO__37[[#This Row],[Month]]&lt;10,RTO__37[[#This Row],[Day of Week]]&lt;=5,RTO__37[[#This Row],[Hour]]&gt;=15,RTO__37[[#This Row],[Hour]]&lt;=18),"ON","OFF")</f>
        <v>OFF</v>
      </c>
      <c r="G410"/>
      <c r="H410"/>
      <c r="I410"/>
    </row>
    <row r="411" spans="1:9" x14ac:dyDescent="0.25">
      <c r="A411" s="34">
        <v>45545</v>
      </c>
      <c r="B411" s="64">
        <v>9</v>
      </c>
      <c r="C411" s="64">
        <v>2</v>
      </c>
      <c r="D411" s="64">
        <v>2</v>
      </c>
      <c r="E411" s="42">
        <v>19.712199999999999</v>
      </c>
      <c r="F411" s="64" t="str">
        <f>IF(AND(RTO__37[[#This Row],[Month]]&gt;5,RTO__37[[#This Row],[Month]]&lt;10,RTO__37[[#This Row],[Day of Week]]&lt;=5,RTO__37[[#This Row],[Hour]]&gt;=15,RTO__37[[#This Row],[Hour]]&lt;=18),"ON","OFF")</f>
        <v>OFF</v>
      </c>
      <c r="G411"/>
      <c r="H411"/>
      <c r="I411"/>
    </row>
    <row r="412" spans="1:9" x14ac:dyDescent="0.25">
      <c r="A412" s="34">
        <v>45545</v>
      </c>
      <c r="B412" s="64">
        <v>9</v>
      </c>
      <c r="C412" s="64">
        <v>2</v>
      </c>
      <c r="D412" s="64">
        <v>3</v>
      </c>
      <c r="E412" s="42">
        <v>20.639099999999999</v>
      </c>
      <c r="F412" s="64" t="str">
        <f>IF(AND(RTO__37[[#This Row],[Month]]&gt;5,RTO__37[[#This Row],[Month]]&lt;10,RTO__37[[#This Row],[Day of Week]]&lt;=5,RTO__37[[#This Row],[Hour]]&gt;=15,RTO__37[[#This Row],[Hour]]&lt;=18),"ON","OFF")</f>
        <v>OFF</v>
      </c>
      <c r="G412"/>
      <c r="H412"/>
      <c r="I412"/>
    </row>
    <row r="413" spans="1:9" x14ac:dyDescent="0.25">
      <c r="A413" s="34">
        <v>45545</v>
      </c>
      <c r="B413" s="64">
        <v>9</v>
      </c>
      <c r="C413" s="64">
        <v>2</v>
      </c>
      <c r="D413" s="64">
        <v>4</v>
      </c>
      <c r="E413" s="42">
        <v>21.678000000000001</v>
      </c>
      <c r="F413" s="64" t="str">
        <f>IF(AND(RTO__37[[#This Row],[Month]]&gt;5,RTO__37[[#This Row],[Month]]&lt;10,RTO__37[[#This Row],[Day of Week]]&lt;=5,RTO__37[[#This Row],[Hour]]&gt;=15,RTO__37[[#This Row],[Hour]]&lt;=18),"ON","OFF")</f>
        <v>OFF</v>
      </c>
      <c r="G413"/>
      <c r="H413"/>
      <c r="I413"/>
    </row>
    <row r="414" spans="1:9" x14ac:dyDescent="0.25">
      <c r="A414" s="34">
        <v>45545</v>
      </c>
      <c r="B414" s="64">
        <v>9</v>
      </c>
      <c r="C414" s="64">
        <v>2</v>
      </c>
      <c r="D414" s="64">
        <v>5</v>
      </c>
      <c r="E414" s="42">
        <v>20.006799999999998</v>
      </c>
      <c r="F414" s="64" t="str">
        <f>IF(AND(RTO__37[[#This Row],[Month]]&gt;5,RTO__37[[#This Row],[Month]]&lt;10,RTO__37[[#This Row],[Day of Week]]&lt;=5,RTO__37[[#This Row],[Hour]]&gt;=15,RTO__37[[#This Row],[Hour]]&lt;=18),"ON","OFF")</f>
        <v>OFF</v>
      </c>
      <c r="G414"/>
      <c r="H414"/>
      <c r="I414"/>
    </row>
    <row r="415" spans="1:9" x14ac:dyDescent="0.25">
      <c r="A415" s="34">
        <v>45545</v>
      </c>
      <c r="B415" s="64">
        <v>9</v>
      </c>
      <c r="C415" s="64">
        <v>2</v>
      </c>
      <c r="D415" s="64">
        <v>6</v>
      </c>
      <c r="E415" s="42">
        <v>23.5928</v>
      </c>
      <c r="F415" s="64" t="str">
        <f>IF(AND(RTO__37[[#This Row],[Month]]&gt;5,RTO__37[[#This Row],[Month]]&lt;10,RTO__37[[#This Row],[Day of Week]]&lt;=5,RTO__37[[#This Row],[Hour]]&gt;=15,RTO__37[[#This Row],[Hour]]&lt;=18),"ON","OFF")</f>
        <v>OFF</v>
      </c>
      <c r="G415"/>
      <c r="H415"/>
      <c r="I415"/>
    </row>
    <row r="416" spans="1:9" x14ac:dyDescent="0.25">
      <c r="A416" s="34">
        <v>45545</v>
      </c>
      <c r="B416" s="64">
        <v>9</v>
      </c>
      <c r="C416" s="64">
        <v>2</v>
      </c>
      <c r="D416" s="64">
        <v>7</v>
      </c>
      <c r="E416" s="42">
        <v>21.3582</v>
      </c>
      <c r="F416" s="64" t="str">
        <f>IF(AND(RTO__37[[#This Row],[Month]]&gt;5,RTO__37[[#This Row],[Month]]&lt;10,RTO__37[[#This Row],[Day of Week]]&lt;=5,RTO__37[[#This Row],[Hour]]&gt;=15,RTO__37[[#This Row],[Hour]]&lt;=18),"ON","OFF")</f>
        <v>OFF</v>
      </c>
      <c r="G416"/>
      <c r="H416"/>
      <c r="I416"/>
    </row>
    <row r="417" spans="1:9" x14ac:dyDescent="0.25">
      <c r="A417" s="34">
        <v>45545</v>
      </c>
      <c r="B417" s="64">
        <v>9</v>
      </c>
      <c r="C417" s="64">
        <v>2</v>
      </c>
      <c r="D417" s="64">
        <v>8</v>
      </c>
      <c r="E417" s="42">
        <v>7.2436999999999996</v>
      </c>
      <c r="F417" s="64" t="str">
        <f>IF(AND(RTO__37[[#This Row],[Month]]&gt;5,RTO__37[[#This Row],[Month]]&lt;10,RTO__37[[#This Row],[Day of Week]]&lt;=5,RTO__37[[#This Row],[Hour]]&gt;=15,RTO__37[[#This Row],[Hour]]&lt;=18),"ON","OFF")</f>
        <v>OFF</v>
      </c>
      <c r="G417"/>
      <c r="H417"/>
      <c r="I417"/>
    </row>
    <row r="418" spans="1:9" x14ac:dyDescent="0.25">
      <c r="A418" s="34">
        <v>45545</v>
      </c>
      <c r="B418" s="64">
        <v>9</v>
      </c>
      <c r="C418" s="64">
        <v>2</v>
      </c>
      <c r="D418" s="64">
        <v>9</v>
      </c>
      <c r="E418" s="42">
        <v>6.4958</v>
      </c>
      <c r="F418" s="64" t="str">
        <f>IF(AND(RTO__37[[#This Row],[Month]]&gt;5,RTO__37[[#This Row],[Month]]&lt;10,RTO__37[[#This Row],[Day of Week]]&lt;=5,RTO__37[[#This Row],[Hour]]&gt;=15,RTO__37[[#This Row],[Hour]]&lt;=18),"ON","OFF")</f>
        <v>OFF</v>
      </c>
      <c r="G418"/>
      <c r="H418"/>
      <c r="I418"/>
    </row>
    <row r="419" spans="1:9" x14ac:dyDescent="0.25">
      <c r="A419" s="34">
        <v>45545</v>
      </c>
      <c r="B419" s="64">
        <v>9</v>
      </c>
      <c r="C419" s="64">
        <v>2</v>
      </c>
      <c r="D419" s="64">
        <v>10</v>
      </c>
      <c r="E419" s="42">
        <v>5.8992000000000004</v>
      </c>
      <c r="F419" s="64" t="str">
        <f>IF(AND(RTO__37[[#This Row],[Month]]&gt;5,RTO__37[[#This Row],[Month]]&lt;10,RTO__37[[#This Row],[Day of Week]]&lt;=5,RTO__37[[#This Row],[Hour]]&gt;=15,RTO__37[[#This Row],[Hour]]&lt;=18),"ON","OFF")</f>
        <v>OFF</v>
      </c>
      <c r="G419"/>
      <c r="H419"/>
      <c r="I419"/>
    </row>
    <row r="420" spans="1:9" x14ac:dyDescent="0.25">
      <c r="A420" s="34">
        <v>45545</v>
      </c>
      <c r="B420" s="64">
        <v>9</v>
      </c>
      <c r="C420" s="64">
        <v>2</v>
      </c>
      <c r="D420" s="64">
        <v>11</v>
      </c>
      <c r="E420" s="42">
        <v>14.3453</v>
      </c>
      <c r="F420" s="64" t="str">
        <f>IF(AND(RTO__37[[#This Row],[Month]]&gt;5,RTO__37[[#This Row],[Month]]&lt;10,RTO__37[[#This Row],[Day of Week]]&lt;=5,RTO__37[[#This Row],[Hour]]&gt;=15,RTO__37[[#This Row],[Hour]]&lt;=18),"ON","OFF")</f>
        <v>OFF</v>
      </c>
      <c r="G420"/>
      <c r="H420"/>
      <c r="I420"/>
    </row>
    <row r="421" spans="1:9" x14ac:dyDescent="0.25">
      <c r="A421" s="34">
        <v>45545</v>
      </c>
      <c r="B421" s="64">
        <v>9</v>
      </c>
      <c r="C421" s="64">
        <v>2</v>
      </c>
      <c r="D421" s="64">
        <v>12</v>
      </c>
      <c r="E421" s="42">
        <v>24.2563</v>
      </c>
      <c r="F421" s="64" t="str">
        <f>IF(AND(RTO__37[[#This Row],[Month]]&gt;5,RTO__37[[#This Row],[Month]]&lt;10,RTO__37[[#This Row],[Day of Week]]&lt;=5,RTO__37[[#This Row],[Hour]]&gt;=15,RTO__37[[#This Row],[Hour]]&lt;=18),"ON","OFF")</f>
        <v>OFF</v>
      </c>
      <c r="G421"/>
      <c r="H421"/>
      <c r="I421"/>
    </row>
    <row r="422" spans="1:9" x14ac:dyDescent="0.25">
      <c r="A422" s="34">
        <v>45545</v>
      </c>
      <c r="B422" s="64">
        <v>9</v>
      </c>
      <c r="C422" s="64">
        <v>2</v>
      </c>
      <c r="D422" s="64">
        <v>13</v>
      </c>
      <c r="E422" s="42">
        <v>20.2911</v>
      </c>
      <c r="F422" s="64" t="str">
        <f>IF(AND(RTO__37[[#This Row],[Month]]&gt;5,RTO__37[[#This Row],[Month]]&lt;10,RTO__37[[#This Row],[Day of Week]]&lt;=5,RTO__37[[#This Row],[Hour]]&gt;=15,RTO__37[[#This Row],[Hour]]&lt;=18),"ON","OFF")</f>
        <v>OFF</v>
      </c>
      <c r="G422"/>
      <c r="H422"/>
      <c r="I422"/>
    </row>
    <row r="423" spans="1:9" x14ac:dyDescent="0.25">
      <c r="A423" s="34">
        <v>45545</v>
      </c>
      <c r="B423" s="64">
        <v>9</v>
      </c>
      <c r="C423" s="64">
        <v>2</v>
      </c>
      <c r="D423" s="64">
        <v>14</v>
      </c>
      <c r="E423" s="42">
        <v>16.540400000000002</v>
      </c>
      <c r="F423" s="64" t="str">
        <f>IF(AND(RTO__37[[#This Row],[Month]]&gt;5,RTO__37[[#This Row],[Month]]&lt;10,RTO__37[[#This Row],[Day of Week]]&lt;=5,RTO__37[[#This Row],[Hour]]&gt;=15,RTO__37[[#This Row],[Hour]]&lt;=18),"ON","OFF")</f>
        <v>OFF</v>
      </c>
      <c r="G423"/>
      <c r="H423"/>
      <c r="I423"/>
    </row>
    <row r="424" spans="1:9" x14ac:dyDescent="0.25">
      <c r="A424" s="34">
        <v>45545</v>
      </c>
      <c r="B424" s="64">
        <v>9</v>
      </c>
      <c r="C424" s="64">
        <v>2</v>
      </c>
      <c r="D424" s="64">
        <v>15</v>
      </c>
      <c r="E424" s="42">
        <v>20.9176</v>
      </c>
      <c r="F424" s="64" t="str">
        <f>IF(AND(RTO__37[[#This Row],[Month]]&gt;5,RTO__37[[#This Row],[Month]]&lt;10,RTO__37[[#This Row],[Day of Week]]&lt;=5,RTO__37[[#This Row],[Hour]]&gt;=15,RTO__37[[#This Row],[Hour]]&lt;=18),"ON","OFF")</f>
        <v>ON</v>
      </c>
      <c r="G424"/>
      <c r="H424"/>
      <c r="I424"/>
    </row>
    <row r="425" spans="1:9" x14ac:dyDescent="0.25">
      <c r="A425" s="34">
        <v>45545</v>
      </c>
      <c r="B425" s="64">
        <v>9</v>
      </c>
      <c r="C425" s="64">
        <v>2</v>
      </c>
      <c r="D425" s="64">
        <v>16</v>
      </c>
      <c r="E425" s="42">
        <v>28.896899999999999</v>
      </c>
      <c r="F425" s="64" t="str">
        <f>IF(AND(RTO__37[[#This Row],[Month]]&gt;5,RTO__37[[#This Row],[Month]]&lt;10,RTO__37[[#This Row],[Day of Week]]&lt;=5,RTO__37[[#This Row],[Hour]]&gt;=15,RTO__37[[#This Row],[Hour]]&lt;=18),"ON","OFF")</f>
        <v>ON</v>
      </c>
      <c r="G425"/>
      <c r="H425"/>
      <c r="I425"/>
    </row>
    <row r="426" spans="1:9" x14ac:dyDescent="0.25">
      <c r="A426" s="34">
        <v>45545</v>
      </c>
      <c r="B426" s="64">
        <v>9</v>
      </c>
      <c r="C426" s="64">
        <v>2</v>
      </c>
      <c r="D426" s="64">
        <v>17</v>
      </c>
      <c r="E426" s="42">
        <v>36.010100000000001</v>
      </c>
      <c r="F426" s="64" t="str">
        <f>IF(AND(RTO__37[[#This Row],[Month]]&gt;5,RTO__37[[#This Row],[Month]]&lt;10,RTO__37[[#This Row],[Day of Week]]&lt;=5,RTO__37[[#This Row],[Hour]]&gt;=15,RTO__37[[#This Row],[Hour]]&lt;=18),"ON","OFF")</f>
        <v>ON</v>
      </c>
      <c r="G426"/>
      <c r="H426"/>
      <c r="I426"/>
    </row>
    <row r="427" spans="1:9" x14ac:dyDescent="0.25">
      <c r="A427" s="34">
        <v>45545</v>
      </c>
      <c r="B427" s="64">
        <v>9</v>
      </c>
      <c r="C427" s="64">
        <v>2</v>
      </c>
      <c r="D427" s="64">
        <v>18</v>
      </c>
      <c r="E427" s="42">
        <v>45.047199999999997</v>
      </c>
      <c r="F427" s="64" t="str">
        <f>IF(AND(RTO__37[[#This Row],[Month]]&gt;5,RTO__37[[#This Row],[Month]]&lt;10,RTO__37[[#This Row],[Day of Week]]&lt;=5,RTO__37[[#This Row],[Hour]]&gt;=15,RTO__37[[#This Row],[Hour]]&lt;=18),"ON","OFF")</f>
        <v>ON</v>
      </c>
      <c r="G427"/>
      <c r="H427"/>
      <c r="I427"/>
    </row>
    <row r="428" spans="1:9" x14ac:dyDescent="0.25">
      <c r="A428" s="34">
        <v>45545</v>
      </c>
      <c r="B428" s="64">
        <v>9</v>
      </c>
      <c r="C428" s="64">
        <v>2</v>
      </c>
      <c r="D428" s="64">
        <v>19</v>
      </c>
      <c r="E428" s="42">
        <v>41.271099999999997</v>
      </c>
      <c r="F428" s="64" t="str">
        <f>IF(AND(RTO__37[[#This Row],[Month]]&gt;5,RTO__37[[#This Row],[Month]]&lt;10,RTO__37[[#This Row],[Day of Week]]&lt;=5,RTO__37[[#This Row],[Hour]]&gt;=15,RTO__37[[#This Row],[Hour]]&lt;=18),"ON","OFF")</f>
        <v>OFF</v>
      </c>
      <c r="G428"/>
      <c r="H428"/>
      <c r="I428"/>
    </row>
    <row r="429" spans="1:9" x14ac:dyDescent="0.25">
      <c r="A429" s="34">
        <v>45545</v>
      </c>
      <c r="B429" s="64">
        <v>9</v>
      </c>
      <c r="C429" s="64">
        <v>2</v>
      </c>
      <c r="D429" s="64">
        <v>20</v>
      </c>
      <c r="E429" s="42">
        <v>35.2074</v>
      </c>
      <c r="F429" s="64" t="str">
        <f>IF(AND(RTO__37[[#This Row],[Month]]&gt;5,RTO__37[[#This Row],[Month]]&lt;10,RTO__37[[#This Row],[Day of Week]]&lt;=5,RTO__37[[#This Row],[Hour]]&gt;=15,RTO__37[[#This Row],[Hour]]&lt;=18),"ON","OFF")</f>
        <v>OFF</v>
      </c>
      <c r="G429"/>
      <c r="H429"/>
      <c r="I429"/>
    </row>
    <row r="430" spans="1:9" x14ac:dyDescent="0.25">
      <c r="A430" s="34">
        <v>45545</v>
      </c>
      <c r="B430" s="64">
        <v>9</v>
      </c>
      <c r="C430" s="64">
        <v>2</v>
      </c>
      <c r="D430" s="64">
        <v>21</v>
      </c>
      <c r="E430" s="42">
        <v>27.5</v>
      </c>
      <c r="F430" s="64" t="str">
        <f>IF(AND(RTO__37[[#This Row],[Month]]&gt;5,RTO__37[[#This Row],[Month]]&lt;10,RTO__37[[#This Row],[Day of Week]]&lt;=5,RTO__37[[#This Row],[Hour]]&gt;=15,RTO__37[[#This Row],[Hour]]&lt;=18),"ON","OFF")</f>
        <v>OFF</v>
      </c>
      <c r="G430"/>
      <c r="H430"/>
      <c r="I430"/>
    </row>
    <row r="431" spans="1:9" x14ac:dyDescent="0.25">
      <c r="A431" s="34">
        <v>45545</v>
      </c>
      <c r="B431" s="64">
        <v>9</v>
      </c>
      <c r="C431" s="64">
        <v>2</v>
      </c>
      <c r="D431" s="64">
        <v>22</v>
      </c>
      <c r="E431" s="42">
        <v>25.525099999999998</v>
      </c>
      <c r="F431" s="64" t="str">
        <f>IF(AND(RTO__37[[#This Row],[Month]]&gt;5,RTO__37[[#This Row],[Month]]&lt;10,RTO__37[[#This Row],[Day of Week]]&lt;=5,RTO__37[[#This Row],[Hour]]&gt;=15,RTO__37[[#This Row],[Hour]]&lt;=18),"ON","OFF")</f>
        <v>OFF</v>
      </c>
      <c r="G431"/>
      <c r="H431"/>
      <c r="I431"/>
    </row>
    <row r="432" spans="1:9" x14ac:dyDescent="0.25">
      <c r="A432" s="34">
        <v>45545</v>
      </c>
      <c r="B432" s="64">
        <v>9</v>
      </c>
      <c r="C432" s="64">
        <v>2</v>
      </c>
      <c r="D432" s="64">
        <v>23</v>
      </c>
      <c r="E432" s="42">
        <v>23.877099999999999</v>
      </c>
      <c r="F432" s="64" t="str">
        <f>IF(AND(RTO__37[[#This Row],[Month]]&gt;5,RTO__37[[#This Row],[Month]]&lt;10,RTO__37[[#This Row],[Day of Week]]&lt;=5,RTO__37[[#This Row],[Hour]]&gt;=15,RTO__37[[#This Row],[Hour]]&lt;=18),"ON","OFF")</f>
        <v>OFF</v>
      </c>
      <c r="G432"/>
      <c r="H432"/>
      <c r="I432"/>
    </row>
    <row r="433" spans="1:9" x14ac:dyDescent="0.25">
      <c r="A433" s="34">
        <v>45545</v>
      </c>
      <c r="B433" s="64">
        <v>9</v>
      </c>
      <c r="C433" s="64">
        <v>2</v>
      </c>
      <c r="D433" s="64">
        <v>24</v>
      </c>
      <c r="E433" s="42">
        <v>21.456099999999999</v>
      </c>
      <c r="F433" s="64" t="str">
        <f>IF(AND(RTO__37[[#This Row],[Month]]&gt;5,RTO__37[[#This Row],[Month]]&lt;10,RTO__37[[#This Row],[Day of Week]]&lt;=5,RTO__37[[#This Row],[Hour]]&gt;=15,RTO__37[[#This Row],[Hour]]&lt;=18),"ON","OFF")</f>
        <v>OFF</v>
      </c>
      <c r="G433"/>
      <c r="H433"/>
      <c r="I433"/>
    </row>
    <row r="434" spans="1:9" x14ac:dyDescent="0.25">
      <c r="A434" s="34">
        <v>45546</v>
      </c>
      <c r="B434" s="64">
        <v>9</v>
      </c>
      <c r="C434" s="64">
        <v>3</v>
      </c>
      <c r="D434" s="64">
        <v>1</v>
      </c>
      <c r="E434" s="42">
        <v>21.918299999999999</v>
      </c>
      <c r="F434" s="64" t="str">
        <f>IF(AND(RTO__37[[#This Row],[Month]]&gt;5,RTO__37[[#This Row],[Month]]&lt;10,RTO__37[[#This Row],[Day of Week]]&lt;=5,RTO__37[[#This Row],[Hour]]&gt;=15,RTO__37[[#This Row],[Hour]]&lt;=18),"ON","OFF")</f>
        <v>OFF</v>
      </c>
      <c r="G434"/>
      <c r="H434"/>
      <c r="I434"/>
    </row>
    <row r="435" spans="1:9" x14ac:dyDescent="0.25">
      <c r="A435" s="34">
        <v>45546</v>
      </c>
      <c r="B435" s="64">
        <v>9</v>
      </c>
      <c r="C435" s="64">
        <v>3</v>
      </c>
      <c r="D435" s="64">
        <v>2</v>
      </c>
      <c r="E435" s="42">
        <v>18.8628</v>
      </c>
      <c r="F435" s="64" t="str">
        <f>IF(AND(RTO__37[[#This Row],[Month]]&gt;5,RTO__37[[#This Row],[Month]]&lt;10,RTO__37[[#This Row],[Day of Week]]&lt;=5,RTO__37[[#This Row],[Hour]]&gt;=15,RTO__37[[#This Row],[Hour]]&lt;=18),"ON","OFF")</f>
        <v>OFF</v>
      </c>
      <c r="G435"/>
      <c r="H435"/>
      <c r="I435"/>
    </row>
    <row r="436" spans="1:9" x14ac:dyDescent="0.25">
      <c r="A436" s="34">
        <v>45546</v>
      </c>
      <c r="B436" s="64">
        <v>9</v>
      </c>
      <c r="C436" s="64">
        <v>3</v>
      </c>
      <c r="D436" s="64">
        <v>3</v>
      </c>
      <c r="E436" s="42">
        <v>20.813099999999999</v>
      </c>
      <c r="F436" s="64" t="str">
        <f>IF(AND(RTO__37[[#This Row],[Month]]&gt;5,RTO__37[[#This Row],[Month]]&lt;10,RTO__37[[#This Row],[Day of Week]]&lt;=5,RTO__37[[#This Row],[Hour]]&gt;=15,RTO__37[[#This Row],[Hour]]&lt;=18),"ON","OFF")</f>
        <v>OFF</v>
      </c>
      <c r="G436"/>
      <c r="H436"/>
      <c r="I436"/>
    </row>
    <row r="437" spans="1:9" x14ac:dyDescent="0.25">
      <c r="A437" s="34">
        <v>45546</v>
      </c>
      <c r="B437" s="64">
        <v>9</v>
      </c>
      <c r="C437" s="64">
        <v>3</v>
      </c>
      <c r="D437" s="64">
        <v>4</v>
      </c>
      <c r="E437" s="42">
        <v>10.677099999999999</v>
      </c>
      <c r="F437" s="64" t="str">
        <f>IF(AND(RTO__37[[#This Row],[Month]]&gt;5,RTO__37[[#This Row],[Month]]&lt;10,RTO__37[[#This Row],[Day of Week]]&lt;=5,RTO__37[[#This Row],[Hour]]&gt;=15,RTO__37[[#This Row],[Hour]]&lt;=18),"ON","OFF")</f>
        <v>OFF</v>
      </c>
      <c r="G437"/>
      <c r="H437"/>
      <c r="I437"/>
    </row>
    <row r="438" spans="1:9" x14ac:dyDescent="0.25">
      <c r="A438" s="34">
        <v>45546</v>
      </c>
      <c r="B438" s="64">
        <v>9</v>
      </c>
      <c r="C438" s="64">
        <v>3</v>
      </c>
      <c r="D438" s="64">
        <v>5</v>
      </c>
      <c r="E438" s="42">
        <v>10.6717</v>
      </c>
      <c r="F438" s="64" t="str">
        <f>IF(AND(RTO__37[[#This Row],[Month]]&gt;5,RTO__37[[#This Row],[Month]]&lt;10,RTO__37[[#This Row],[Day of Week]]&lt;=5,RTO__37[[#This Row],[Hour]]&gt;=15,RTO__37[[#This Row],[Hour]]&lt;=18),"ON","OFF")</f>
        <v>OFF</v>
      </c>
      <c r="G438"/>
      <c r="H438"/>
      <c r="I438"/>
    </row>
    <row r="439" spans="1:9" x14ac:dyDescent="0.25">
      <c r="A439" s="34">
        <v>45546</v>
      </c>
      <c r="B439" s="64">
        <v>9</v>
      </c>
      <c r="C439" s="64">
        <v>3</v>
      </c>
      <c r="D439" s="64">
        <v>6</v>
      </c>
      <c r="E439" s="42">
        <v>31.722899999999999</v>
      </c>
      <c r="F439" s="64" t="str">
        <f>IF(AND(RTO__37[[#This Row],[Month]]&gt;5,RTO__37[[#This Row],[Month]]&lt;10,RTO__37[[#This Row],[Day of Week]]&lt;=5,RTO__37[[#This Row],[Hour]]&gt;=15,RTO__37[[#This Row],[Hour]]&lt;=18),"ON","OFF")</f>
        <v>OFF</v>
      </c>
      <c r="G439"/>
      <c r="H439"/>
      <c r="I439"/>
    </row>
    <row r="440" spans="1:9" x14ac:dyDescent="0.25">
      <c r="A440" s="34">
        <v>45546</v>
      </c>
      <c r="B440" s="64">
        <v>9</v>
      </c>
      <c r="C440" s="64">
        <v>3</v>
      </c>
      <c r="D440" s="64">
        <v>7</v>
      </c>
      <c r="E440" s="42">
        <v>30.098500000000001</v>
      </c>
      <c r="F440" s="64" t="str">
        <f>IF(AND(RTO__37[[#This Row],[Month]]&gt;5,RTO__37[[#This Row],[Month]]&lt;10,RTO__37[[#This Row],[Day of Week]]&lt;=5,RTO__37[[#This Row],[Hour]]&gt;=15,RTO__37[[#This Row],[Hour]]&lt;=18),"ON","OFF")</f>
        <v>OFF</v>
      </c>
      <c r="G440"/>
      <c r="H440"/>
      <c r="I440"/>
    </row>
    <row r="441" spans="1:9" x14ac:dyDescent="0.25">
      <c r="A441" s="34">
        <v>45546</v>
      </c>
      <c r="B441" s="64">
        <v>9</v>
      </c>
      <c r="C441" s="64">
        <v>3</v>
      </c>
      <c r="D441" s="64">
        <v>8</v>
      </c>
      <c r="E441" s="42">
        <v>30.921099999999999</v>
      </c>
      <c r="F441" s="64" t="str">
        <f>IF(AND(RTO__37[[#This Row],[Month]]&gt;5,RTO__37[[#This Row],[Month]]&lt;10,RTO__37[[#This Row],[Day of Week]]&lt;=5,RTO__37[[#This Row],[Hour]]&gt;=15,RTO__37[[#This Row],[Hour]]&lt;=18),"ON","OFF")</f>
        <v>OFF</v>
      </c>
      <c r="G441"/>
      <c r="H441"/>
      <c r="I441"/>
    </row>
    <row r="442" spans="1:9" x14ac:dyDescent="0.25">
      <c r="A442" s="34">
        <v>45546</v>
      </c>
      <c r="B442" s="64">
        <v>9</v>
      </c>
      <c r="C442" s="64">
        <v>3</v>
      </c>
      <c r="D442" s="64">
        <v>9</v>
      </c>
      <c r="E442" s="42">
        <v>8.2363</v>
      </c>
      <c r="F442" s="64" t="str">
        <f>IF(AND(RTO__37[[#This Row],[Month]]&gt;5,RTO__37[[#This Row],[Month]]&lt;10,RTO__37[[#This Row],[Day of Week]]&lt;=5,RTO__37[[#This Row],[Hour]]&gt;=15,RTO__37[[#This Row],[Hour]]&lt;=18),"ON","OFF")</f>
        <v>OFF</v>
      </c>
      <c r="G442"/>
      <c r="H442"/>
      <c r="I442"/>
    </row>
    <row r="443" spans="1:9" x14ac:dyDescent="0.25">
      <c r="A443" s="34">
        <v>45546</v>
      </c>
      <c r="B443" s="64">
        <v>9</v>
      </c>
      <c r="C443" s="64">
        <v>3</v>
      </c>
      <c r="D443" s="64">
        <v>10</v>
      </c>
      <c r="E443" s="42">
        <v>10.695</v>
      </c>
      <c r="F443" s="64" t="str">
        <f>IF(AND(RTO__37[[#This Row],[Month]]&gt;5,RTO__37[[#This Row],[Month]]&lt;10,RTO__37[[#This Row],[Day of Week]]&lt;=5,RTO__37[[#This Row],[Hour]]&gt;=15,RTO__37[[#This Row],[Hour]]&lt;=18),"ON","OFF")</f>
        <v>OFF</v>
      </c>
      <c r="G443"/>
      <c r="H443"/>
      <c r="I443"/>
    </row>
    <row r="444" spans="1:9" x14ac:dyDescent="0.25">
      <c r="A444" s="34">
        <v>45546</v>
      </c>
      <c r="B444" s="64">
        <v>9</v>
      </c>
      <c r="C444" s="64">
        <v>3</v>
      </c>
      <c r="D444" s="64">
        <v>11</v>
      </c>
      <c r="E444" s="42">
        <v>13.659700000000001</v>
      </c>
      <c r="F444" s="64" t="str">
        <f>IF(AND(RTO__37[[#This Row],[Month]]&gt;5,RTO__37[[#This Row],[Month]]&lt;10,RTO__37[[#This Row],[Day of Week]]&lt;=5,RTO__37[[#This Row],[Hour]]&gt;=15,RTO__37[[#This Row],[Hour]]&lt;=18),"ON","OFF")</f>
        <v>OFF</v>
      </c>
      <c r="G444"/>
      <c r="H444"/>
      <c r="I444"/>
    </row>
    <row r="445" spans="1:9" x14ac:dyDescent="0.25">
      <c r="A445" s="34">
        <v>45546</v>
      </c>
      <c r="B445" s="64">
        <v>9</v>
      </c>
      <c r="C445" s="64">
        <v>3</v>
      </c>
      <c r="D445" s="64">
        <v>12</v>
      </c>
      <c r="E445" s="42">
        <v>13.3759</v>
      </c>
      <c r="F445" s="64" t="str">
        <f>IF(AND(RTO__37[[#This Row],[Month]]&gt;5,RTO__37[[#This Row],[Month]]&lt;10,RTO__37[[#This Row],[Day of Week]]&lt;=5,RTO__37[[#This Row],[Hour]]&gt;=15,RTO__37[[#This Row],[Hour]]&lt;=18),"ON","OFF")</f>
        <v>OFF</v>
      </c>
      <c r="G445"/>
      <c r="H445"/>
      <c r="I445"/>
    </row>
    <row r="446" spans="1:9" x14ac:dyDescent="0.25">
      <c r="A446" s="34">
        <v>45546</v>
      </c>
      <c r="B446" s="64">
        <v>9</v>
      </c>
      <c r="C446" s="64">
        <v>3</v>
      </c>
      <c r="D446" s="64">
        <v>13</v>
      </c>
      <c r="E446" s="42">
        <v>11.9336</v>
      </c>
      <c r="F446" s="64" t="str">
        <f>IF(AND(RTO__37[[#This Row],[Month]]&gt;5,RTO__37[[#This Row],[Month]]&lt;10,RTO__37[[#This Row],[Day of Week]]&lt;=5,RTO__37[[#This Row],[Hour]]&gt;=15,RTO__37[[#This Row],[Hour]]&lt;=18),"ON","OFF")</f>
        <v>OFF</v>
      </c>
      <c r="G446"/>
      <c r="H446"/>
      <c r="I446"/>
    </row>
    <row r="447" spans="1:9" x14ac:dyDescent="0.25">
      <c r="A447" s="34">
        <v>45546</v>
      </c>
      <c r="B447" s="64">
        <v>9</v>
      </c>
      <c r="C447" s="64">
        <v>3</v>
      </c>
      <c r="D447" s="64">
        <v>14</v>
      </c>
      <c r="E447" s="42">
        <v>11.520300000000001</v>
      </c>
      <c r="F447" s="64" t="str">
        <f>IF(AND(RTO__37[[#This Row],[Month]]&gt;5,RTO__37[[#This Row],[Month]]&lt;10,RTO__37[[#This Row],[Day of Week]]&lt;=5,RTO__37[[#This Row],[Hour]]&gt;=15,RTO__37[[#This Row],[Hour]]&lt;=18),"ON","OFF")</f>
        <v>OFF</v>
      </c>
      <c r="G447"/>
      <c r="H447"/>
      <c r="I447"/>
    </row>
    <row r="448" spans="1:9" x14ac:dyDescent="0.25">
      <c r="A448" s="34">
        <v>45546</v>
      </c>
      <c r="B448" s="64">
        <v>9</v>
      </c>
      <c r="C448" s="64">
        <v>3</v>
      </c>
      <c r="D448" s="64">
        <v>15</v>
      </c>
      <c r="E448" s="42">
        <v>12.639200000000001</v>
      </c>
      <c r="F448" s="64" t="str">
        <f>IF(AND(RTO__37[[#This Row],[Month]]&gt;5,RTO__37[[#This Row],[Month]]&lt;10,RTO__37[[#This Row],[Day of Week]]&lt;=5,RTO__37[[#This Row],[Hour]]&gt;=15,RTO__37[[#This Row],[Hour]]&lt;=18),"ON","OFF")</f>
        <v>ON</v>
      </c>
      <c r="G448"/>
      <c r="H448"/>
      <c r="I448"/>
    </row>
    <row r="449" spans="1:9" x14ac:dyDescent="0.25">
      <c r="A449" s="34">
        <v>45546</v>
      </c>
      <c r="B449" s="64">
        <v>9</v>
      </c>
      <c r="C449" s="64">
        <v>3</v>
      </c>
      <c r="D449" s="64">
        <v>16</v>
      </c>
      <c r="E449" s="42">
        <v>13.7057</v>
      </c>
      <c r="F449" s="64" t="str">
        <f>IF(AND(RTO__37[[#This Row],[Month]]&gt;5,RTO__37[[#This Row],[Month]]&lt;10,RTO__37[[#This Row],[Day of Week]]&lt;=5,RTO__37[[#This Row],[Hour]]&gt;=15,RTO__37[[#This Row],[Hour]]&lt;=18),"ON","OFF")</f>
        <v>ON</v>
      </c>
      <c r="G449"/>
      <c r="H449"/>
      <c r="I449"/>
    </row>
    <row r="450" spans="1:9" x14ac:dyDescent="0.25">
      <c r="A450" s="34">
        <v>45546</v>
      </c>
      <c r="B450" s="64">
        <v>9</v>
      </c>
      <c r="C450" s="64">
        <v>3</v>
      </c>
      <c r="D450" s="64">
        <v>17</v>
      </c>
      <c r="E450" s="42">
        <v>12.1378</v>
      </c>
      <c r="F450" s="64" t="str">
        <f>IF(AND(RTO__37[[#This Row],[Month]]&gt;5,RTO__37[[#This Row],[Month]]&lt;10,RTO__37[[#This Row],[Day of Week]]&lt;=5,RTO__37[[#This Row],[Hour]]&gt;=15,RTO__37[[#This Row],[Hour]]&lt;=18),"ON","OFF")</f>
        <v>ON</v>
      </c>
      <c r="G450"/>
      <c r="H450"/>
      <c r="I450"/>
    </row>
    <row r="451" spans="1:9" x14ac:dyDescent="0.25">
      <c r="A451" s="34">
        <v>45546</v>
      </c>
      <c r="B451" s="64">
        <v>9</v>
      </c>
      <c r="C451" s="64">
        <v>3</v>
      </c>
      <c r="D451" s="64">
        <v>18</v>
      </c>
      <c r="E451" s="42">
        <v>25.835999999999999</v>
      </c>
      <c r="F451" s="64" t="str">
        <f>IF(AND(RTO__37[[#This Row],[Month]]&gt;5,RTO__37[[#This Row],[Month]]&lt;10,RTO__37[[#This Row],[Day of Week]]&lt;=5,RTO__37[[#This Row],[Hour]]&gt;=15,RTO__37[[#This Row],[Hour]]&lt;=18),"ON","OFF")</f>
        <v>ON</v>
      </c>
      <c r="G451"/>
      <c r="H451"/>
      <c r="I451"/>
    </row>
    <row r="452" spans="1:9" x14ac:dyDescent="0.25">
      <c r="A452" s="34">
        <v>45546</v>
      </c>
      <c r="B452" s="64">
        <v>9</v>
      </c>
      <c r="C452" s="64">
        <v>3</v>
      </c>
      <c r="D452" s="64">
        <v>19</v>
      </c>
      <c r="E452" s="42">
        <v>24.651700000000002</v>
      </c>
      <c r="F452" s="64" t="str">
        <f>IF(AND(RTO__37[[#This Row],[Month]]&gt;5,RTO__37[[#This Row],[Month]]&lt;10,RTO__37[[#This Row],[Day of Week]]&lt;=5,RTO__37[[#This Row],[Hour]]&gt;=15,RTO__37[[#This Row],[Hour]]&lt;=18),"ON","OFF")</f>
        <v>OFF</v>
      </c>
      <c r="G452"/>
      <c r="H452"/>
      <c r="I452"/>
    </row>
    <row r="453" spans="1:9" x14ac:dyDescent="0.25">
      <c r="A453" s="34">
        <v>45546</v>
      </c>
      <c r="B453" s="64">
        <v>9</v>
      </c>
      <c r="C453" s="64">
        <v>3</v>
      </c>
      <c r="D453" s="64">
        <v>20</v>
      </c>
      <c r="E453" s="42">
        <v>24.895900000000001</v>
      </c>
      <c r="F453" s="64" t="str">
        <f>IF(AND(RTO__37[[#This Row],[Month]]&gt;5,RTO__37[[#This Row],[Month]]&lt;10,RTO__37[[#This Row],[Day of Week]]&lt;=5,RTO__37[[#This Row],[Hour]]&gt;=15,RTO__37[[#This Row],[Hour]]&lt;=18),"ON","OFF")</f>
        <v>OFF</v>
      </c>
      <c r="G453"/>
      <c r="H453"/>
      <c r="I453"/>
    </row>
    <row r="454" spans="1:9" x14ac:dyDescent="0.25">
      <c r="A454" s="34">
        <v>45546</v>
      </c>
      <c r="B454" s="64">
        <v>9</v>
      </c>
      <c r="C454" s="64">
        <v>3</v>
      </c>
      <c r="D454" s="64">
        <v>21</v>
      </c>
      <c r="E454" s="42">
        <v>24.742000000000001</v>
      </c>
      <c r="F454" s="64" t="str">
        <f>IF(AND(RTO__37[[#This Row],[Month]]&gt;5,RTO__37[[#This Row],[Month]]&lt;10,RTO__37[[#This Row],[Day of Week]]&lt;=5,RTO__37[[#This Row],[Hour]]&gt;=15,RTO__37[[#This Row],[Hour]]&lt;=18),"ON","OFF")</f>
        <v>OFF</v>
      </c>
      <c r="G454"/>
      <c r="H454"/>
      <c r="I454"/>
    </row>
    <row r="455" spans="1:9" x14ac:dyDescent="0.25">
      <c r="A455" s="34">
        <v>45546</v>
      </c>
      <c r="B455" s="64">
        <v>9</v>
      </c>
      <c r="C455" s="64">
        <v>3</v>
      </c>
      <c r="D455" s="64">
        <v>22</v>
      </c>
      <c r="E455" s="42">
        <v>21.409700000000001</v>
      </c>
      <c r="F455" s="64" t="str">
        <f>IF(AND(RTO__37[[#This Row],[Month]]&gt;5,RTO__37[[#This Row],[Month]]&lt;10,RTO__37[[#This Row],[Day of Week]]&lt;=5,RTO__37[[#This Row],[Hour]]&gt;=15,RTO__37[[#This Row],[Hour]]&lt;=18),"ON","OFF")</f>
        <v>OFF</v>
      </c>
      <c r="G455"/>
      <c r="H455"/>
      <c r="I455"/>
    </row>
    <row r="456" spans="1:9" x14ac:dyDescent="0.25">
      <c r="A456" s="34">
        <v>45546</v>
      </c>
      <c r="B456" s="64">
        <v>9</v>
      </c>
      <c r="C456" s="64">
        <v>3</v>
      </c>
      <c r="D456" s="64">
        <v>23</v>
      </c>
      <c r="E456" s="42">
        <v>24.756499999999999</v>
      </c>
      <c r="F456" s="64" t="str">
        <f>IF(AND(RTO__37[[#This Row],[Month]]&gt;5,RTO__37[[#This Row],[Month]]&lt;10,RTO__37[[#This Row],[Day of Week]]&lt;=5,RTO__37[[#This Row],[Hour]]&gt;=15,RTO__37[[#This Row],[Hour]]&lt;=18),"ON","OFF")</f>
        <v>OFF</v>
      </c>
      <c r="G456"/>
      <c r="H456"/>
      <c r="I456"/>
    </row>
    <row r="457" spans="1:9" x14ac:dyDescent="0.25">
      <c r="A457" s="34">
        <v>45546</v>
      </c>
      <c r="B457" s="64">
        <v>9</v>
      </c>
      <c r="C457" s="64">
        <v>3</v>
      </c>
      <c r="D457" s="64">
        <v>24</v>
      </c>
      <c r="E457" s="42">
        <v>15.782</v>
      </c>
      <c r="F457" s="64" t="str">
        <f>IF(AND(RTO__37[[#This Row],[Month]]&gt;5,RTO__37[[#This Row],[Month]]&lt;10,RTO__37[[#This Row],[Day of Week]]&lt;=5,RTO__37[[#This Row],[Hour]]&gt;=15,RTO__37[[#This Row],[Hour]]&lt;=18),"ON","OFF")</f>
        <v>OFF</v>
      </c>
      <c r="G457"/>
      <c r="H457"/>
      <c r="I457"/>
    </row>
    <row r="458" spans="1:9" x14ac:dyDescent="0.25">
      <c r="A458" s="34">
        <v>45547</v>
      </c>
      <c r="B458" s="64">
        <v>9</v>
      </c>
      <c r="C458" s="64">
        <v>4</v>
      </c>
      <c r="D458" s="64">
        <v>1</v>
      </c>
      <c r="E458" s="42">
        <v>18.444600000000001</v>
      </c>
      <c r="F458" s="64" t="str">
        <f>IF(AND(RTO__37[[#This Row],[Month]]&gt;5,RTO__37[[#This Row],[Month]]&lt;10,RTO__37[[#This Row],[Day of Week]]&lt;=5,RTO__37[[#This Row],[Hour]]&gt;=15,RTO__37[[#This Row],[Hour]]&lt;=18),"ON","OFF")</f>
        <v>OFF</v>
      </c>
      <c r="G458"/>
      <c r="H458"/>
      <c r="I458"/>
    </row>
    <row r="459" spans="1:9" x14ac:dyDescent="0.25">
      <c r="A459" s="34">
        <v>45547</v>
      </c>
      <c r="B459" s="64">
        <v>9</v>
      </c>
      <c r="C459" s="64">
        <v>4</v>
      </c>
      <c r="D459" s="64">
        <v>2</v>
      </c>
      <c r="E459" s="42">
        <v>16.785699999999999</v>
      </c>
      <c r="F459" s="64" t="str">
        <f>IF(AND(RTO__37[[#This Row],[Month]]&gt;5,RTO__37[[#This Row],[Month]]&lt;10,RTO__37[[#This Row],[Day of Week]]&lt;=5,RTO__37[[#This Row],[Hour]]&gt;=15,RTO__37[[#This Row],[Hour]]&lt;=18),"ON","OFF")</f>
        <v>OFF</v>
      </c>
      <c r="G459"/>
      <c r="H459"/>
      <c r="I459"/>
    </row>
    <row r="460" spans="1:9" x14ac:dyDescent="0.25">
      <c r="A460" s="34">
        <v>45547</v>
      </c>
      <c r="B460" s="64">
        <v>9</v>
      </c>
      <c r="C460" s="64">
        <v>4</v>
      </c>
      <c r="D460" s="64">
        <v>3</v>
      </c>
      <c r="E460" s="42">
        <v>15.4922</v>
      </c>
      <c r="F460" s="64" t="str">
        <f>IF(AND(RTO__37[[#This Row],[Month]]&gt;5,RTO__37[[#This Row],[Month]]&lt;10,RTO__37[[#This Row],[Day of Week]]&lt;=5,RTO__37[[#This Row],[Hour]]&gt;=15,RTO__37[[#This Row],[Hour]]&lt;=18),"ON","OFF")</f>
        <v>OFF</v>
      </c>
      <c r="G460"/>
      <c r="H460"/>
      <c r="I460"/>
    </row>
    <row r="461" spans="1:9" x14ac:dyDescent="0.25">
      <c r="A461" s="34">
        <v>45547</v>
      </c>
      <c r="B461" s="64">
        <v>9</v>
      </c>
      <c r="C461" s="64">
        <v>4</v>
      </c>
      <c r="D461" s="64">
        <v>4</v>
      </c>
      <c r="E461" s="42">
        <v>13.1633</v>
      </c>
      <c r="F461" s="64" t="str">
        <f>IF(AND(RTO__37[[#This Row],[Month]]&gt;5,RTO__37[[#This Row],[Month]]&lt;10,RTO__37[[#This Row],[Day of Week]]&lt;=5,RTO__37[[#This Row],[Hour]]&gt;=15,RTO__37[[#This Row],[Hour]]&lt;=18),"ON","OFF")</f>
        <v>OFF</v>
      </c>
      <c r="G461"/>
      <c r="H461"/>
      <c r="I461"/>
    </row>
    <row r="462" spans="1:9" x14ac:dyDescent="0.25">
      <c r="A462" s="34">
        <v>45547</v>
      </c>
      <c r="B462" s="64">
        <v>9</v>
      </c>
      <c r="C462" s="64">
        <v>4</v>
      </c>
      <c r="D462" s="64">
        <v>5</v>
      </c>
      <c r="E462" s="42">
        <v>15.3668</v>
      </c>
      <c r="F462" s="64" t="str">
        <f>IF(AND(RTO__37[[#This Row],[Month]]&gt;5,RTO__37[[#This Row],[Month]]&lt;10,RTO__37[[#This Row],[Day of Week]]&lt;=5,RTO__37[[#This Row],[Hour]]&gt;=15,RTO__37[[#This Row],[Hour]]&lt;=18),"ON","OFF")</f>
        <v>OFF</v>
      </c>
      <c r="G462"/>
      <c r="H462"/>
      <c r="I462"/>
    </row>
    <row r="463" spans="1:9" x14ac:dyDescent="0.25">
      <c r="A463" s="34">
        <v>45547</v>
      </c>
      <c r="B463" s="64">
        <v>9</v>
      </c>
      <c r="C463" s="64">
        <v>4</v>
      </c>
      <c r="D463" s="64">
        <v>6</v>
      </c>
      <c r="E463" s="42">
        <v>17.685500000000001</v>
      </c>
      <c r="F463" s="64" t="str">
        <f>IF(AND(RTO__37[[#This Row],[Month]]&gt;5,RTO__37[[#This Row],[Month]]&lt;10,RTO__37[[#This Row],[Day of Week]]&lt;=5,RTO__37[[#This Row],[Hour]]&gt;=15,RTO__37[[#This Row],[Hour]]&lt;=18),"ON","OFF")</f>
        <v>OFF</v>
      </c>
      <c r="G463"/>
      <c r="H463"/>
      <c r="I463"/>
    </row>
    <row r="464" spans="1:9" x14ac:dyDescent="0.25">
      <c r="A464" s="34">
        <v>45547</v>
      </c>
      <c r="B464" s="64">
        <v>9</v>
      </c>
      <c r="C464" s="64">
        <v>4</v>
      </c>
      <c r="D464" s="64">
        <v>7</v>
      </c>
      <c r="E464" s="42">
        <v>18.241299999999999</v>
      </c>
      <c r="F464" s="64" t="str">
        <f>IF(AND(RTO__37[[#This Row],[Month]]&gt;5,RTO__37[[#This Row],[Month]]&lt;10,RTO__37[[#This Row],[Day of Week]]&lt;=5,RTO__37[[#This Row],[Hour]]&gt;=15,RTO__37[[#This Row],[Hour]]&lt;=18),"ON","OFF")</f>
        <v>OFF</v>
      </c>
      <c r="G464"/>
      <c r="H464"/>
      <c r="I464"/>
    </row>
    <row r="465" spans="1:9" x14ac:dyDescent="0.25">
      <c r="A465" s="34">
        <v>45547</v>
      </c>
      <c r="B465" s="64">
        <v>9</v>
      </c>
      <c r="C465" s="64">
        <v>4</v>
      </c>
      <c r="D465" s="64">
        <v>8</v>
      </c>
      <c r="E465" s="42">
        <v>5.7877999999999998</v>
      </c>
      <c r="F465" s="64" t="str">
        <f>IF(AND(RTO__37[[#This Row],[Month]]&gt;5,RTO__37[[#This Row],[Month]]&lt;10,RTO__37[[#This Row],[Day of Week]]&lt;=5,RTO__37[[#This Row],[Hour]]&gt;=15,RTO__37[[#This Row],[Hour]]&lt;=18),"ON","OFF")</f>
        <v>OFF</v>
      </c>
      <c r="G465"/>
      <c r="H465"/>
      <c r="I465"/>
    </row>
    <row r="466" spans="1:9" x14ac:dyDescent="0.25">
      <c r="A466" s="34">
        <v>45547</v>
      </c>
      <c r="B466" s="64">
        <v>9</v>
      </c>
      <c r="C466" s="64">
        <v>4</v>
      </c>
      <c r="D466" s="64">
        <v>9</v>
      </c>
      <c r="E466" s="42">
        <v>7.1683000000000003</v>
      </c>
      <c r="F466" s="64" t="str">
        <f>IF(AND(RTO__37[[#This Row],[Month]]&gt;5,RTO__37[[#This Row],[Month]]&lt;10,RTO__37[[#This Row],[Day of Week]]&lt;=5,RTO__37[[#This Row],[Hour]]&gt;=15,RTO__37[[#This Row],[Hour]]&lt;=18),"ON","OFF")</f>
        <v>OFF</v>
      </c>
      <c r="G466"/>
      <c r="H466"/>
      <c r="I466"/>
    </row>
    <row r="467" spans="1:9" x14ac:dyDescent="0.25">
      <c r="A467" s="34">
        <v>45547</v>
      </c>
      <c r="B467" s="64">
        <v>9</v>
      </c>
      <c r="C467" s="64">
        <v>4</v>
      </c>
      <c r="D467" s="64">
        <v>10</v>
      </c>
      <c r="E467" s="42">
        <v>4.9257999999999997</v>
      </c>
      <c r="F467" s="64" t="str">
        <f>IF(AND(RTO__37[[#This Row],[Month]]&gt;5,RTO__37[[#This Row],[Month]]&lt;10,RTO__37[[#This Row],[Day of Week]]&lt;=5,RTO__37[[#This Row],[Hour]]&gt;=15,RTO__37[[#This Row],[Hour]]&lt;=18),"ON","OFF")</f>
        <v>OFF</v>
      </c>
      <c r="G467"/>
      <c r="H467"/>
      <c r="I467"/>
    </row>
    <row r="468" spans="1:9" x14ac:dyDescent="0.25">
      <c r="A468" s="34">
        <v>45547</v>
      </c>
      <c r="B468" s="64">
        <v>9</v>
      </c>
      <c r="C468" s="64">
        <v>4</v>
      </c>
      <c r="D468" s="64">
        <v>11</v>
      </c>
      <c r="E468" s="42">
        <v>2.0912000000000002</v>
      </c>
      <c r="F468" s="64" t="str">
        <f>IF(AND(RTO__37[[#This Row],[Month]]&gt;5,RTO__37[[#This Row],[Month]]&lt;10,RTO__37[[#This Row],[Day of Week]]&lt;=5,RTO__37[[#This Row],[Hour]]&gt;=15,RTO__37[[#This Row],[Hour]]&lt;=18),"ON","OFF")</f>
        <v>OFF</v>
      </c>
      <c r="G468"/>
      <c r="H468"/>
      <c r="I468"/>
    </row>
    <row r="469" spans="1:9" x14ac:dyDescent="0.25">
      <c r="A469" s="34">
        <v>45547</v>
      </c>
      <c r="B469" s="64">
        <v>9</v>
      </c>
      <c r="C469" s="64">
        <v>4</v>
      </c>
      <c r="D469" s="64">
        <v>12</v>
      </c>
      <c r="E469" s="42">
        <v>0.55259999999999998</v>
      </c>
      <c r="F469" s="64" t="str">
        <f>IF(AND(RTO__37[[#This Row],[Month]]&gt;5,RTO__37[[#This Row],[Month]]&lt;10,RTO__37[[#This Row],[Day of Week]]&lt;=5,RTO__37[[#This Row],[Hour]]&gt;=15,RTO__37[[#This Row],[Hour]]&lt;=18),"ON","OFF")</f>
        <v>OFF</v>
      </c>
      <c r="G469"/>
      <c r="H469"/>
      <c r="I469"/>
    </row>
    <row r="470" spans="1:9" x14ac:dyDescent="0.25">
      <c r="A470" s="34">
        <v>45547</v>
      </c>
      <c r="B470" s="64">
        <v>9</v>
      </c>
      <c r="C470" s="64">
        <v>4</v>
      </c>
      <c r="D470" s="64">
        <v>13</v>
      </c>
      <c r="E470" s="42">
        <v>-1.9386000000000001</v>
      </c>
      <c r="F470" s="64" t="str">
        <f>IF(AND(RTO__37[[#This Row],[Month]]&gt;5,RTO__37[[#This Row],[Month]]&lt;10,RTO__37[[#This Row],[Day of Week]]&lt;=5,RTO__37[[#This Row],[Hour]]&gt;=15,RTO__37[[#This Row],[Hour]]&lt;=18),"ON","OFF")</f>
        <v>OFF</v>
      </c>
      <c r="G470"/>
      <c r="H470"/>
      <c r="I470"/>
    </row>
    <row r="471" spans="1:9" x14ac:dyDescent="0.25">
      <c r="A471" s="34">
        <v>45547</v>
      </c>
      <c r="B471" s="64">
        <v>9</v>
      </c>
      <c r="C471" s="64">
        <v>4</v>
      </c>
      <c r="D471" s="64">
        <v>14</v>
      </c>
      <c r="E471" s="42">
        <v>11.6151</v>
      </c>
      <c r="F471" s="64" t="str">
        <f>IF(AND(RTO__37[[#This Row],[Month]]&gt;5,RTO__37[[#This Row],[Month]]&lt;10,RTO__37[[#This Row],[Day of Week]]&lt;=5,RTO__37[[#This Row],[Hour]]&gt;=15,RTO__37[[#This Row],[Hour]]&lt;=18),"ON","OFF")</f>
        <v>OFF</v>
      </c>
      <c r="G471"/>
      <c r="H471"/>
      <c r="I471"/>
    </row>
    <row r="472" spans="1:9" x14ac:dyDescent="0.25">
      <c r="A472" s="34">
        <v>45547</v>
      </c>
      <c r="B472" s="64">
        <v>9</v>
      </c>
      <c r="C472" s="64">
        <v>4</v>
      </c>
      <c r="D472" s="64">
        <v>15</v>
      </c>
      <c r="E472" s="42">
        <v>11.091200000000001</v>
      </c>
      <c r="F472" s="64" t="str">
        <f>IF(AND(RTO__37[[#This Row],[Month]]&gt;5,RTO__37[[#This Row],[Month]]&lt;10,RTO__37[[#This Row],[Day of Week]]&lt;=5,RTO__37[[#This Row],[Hour]]&gt;=15,RTO__37[[#This Row],[Hour]]&lt;=18),"ON","OFF")</f>
        <v>ON</v>
      </c>
      <c r="G472"/>
      <c r="H472"/>
      <c r="I472"/>
    </row>
    <row r="473" spans="1:9" x14ac:dyDescent="0.25">
      <c r="A473" s="34">
        <v>45547</v>
      </c>
      <c r="B473" s="64">
        <v>9</v>
      </c>
      <c r="C473" s="64">
        <v>4</v>
      </c>
      <c r="D473" s="64">
        <v>16</v>
      </c>
      <c r="E473" s="42">
        <v>22.860499999999998</v>
      </c>
      <c r="F473" s="64" t="str">
        <f>IF(AND(RTO__37[[#This Row],[Month]]&gt;5,RTO__37[[#This Row],[Month]]&lt;10,RTO__37[[#This Row],[Day of Week]]&lt;=5,RTO__37[[#This Row],[Hour]]&gt;=15,RTO__37[[#This Row],[Hour]]&lt;=18),"ON","OFF")</f>
        <v>ON</v>
      </c>
      <c r="G473"/>
      <c r="H473"/>
      <c r="I473"/>
    </row>
    <row r="474" spans="1:9" x14ac:dyDescent="0.25">
      <c r="A474" s="34">
        <v>45547</v>
      </c>
      <c r="B474" s="64">
        <v>9</v>
      </c>
      <c r="C474" s="64">
        <v>4</v>
      </c>
      <c r="D474" s="64">
        <v>17</v>
      </c>
      <c r="E474" s="42">
        <v>13.7056</v>
      </c>
      <c r="F474" s="64" t="str">
        <f>IF(AND(RTO__37[[#This Row],[Month]]&gt;5,RTO__37[[#This Row],[Month]]&lt;10,RTO__37[[#This Row],[Day of Week]]&lt;=5,RTO__37[[#This Row],[Hour]]&gt;=15,RTO__37[[#This Row],[Hour]]&lt;=18),"ON","OFF")</f>
        <v>ON</v>
      </c>
      <c r="G474"/>
      <c r="H474"/>
      <c r="I474"/>
    </row>
    <row r="475" spans="1:9" x14ac:dyDescent="0.25">
      <c r="A475" s="34">
        <v>45547</v>
      </c>
      <c r="B475" s="64">
        <v>9</v>
      </c>
      <c r="C475" s="64">
        <v>4</v>
      </c>
      <c r="D475" s="64">
        <v>18</v>
      </c>
      <c r="E475" s="42">
        <v>22.312799999999999</v>
      </c>
      <c r="F475" s="64" t="str">
        <f>IF(AND(RTO__37[[#This Row],[Month]]&gt;5,RTO__37[[#This Row],[Month]]&lt;10,RTO__37[[#This Row],[Day of Week]]&lt;=5,RTO__37[[#This Row],[Hour]]&gt;=15,RTO__37[[#This Row],[Hour]]&lt;=18),"ON","OFF")</f>
        <v>ON</v>
      </c>
      <c r="G475"/>
      <c r="H475"/>
      <c r="I475"/>
    </row>
    <row r="476" spans="1:9" x14ac:dyDescent="0.25">
      <c r="A476" s="34">
        <v>45547</v>
      </c>
      <c r="B476" s="64">
        <v>9</v>
      </c>
      <c r="C476" s="64">
        <v>4</v>
      </c>
      <c r="D476" s="64">
        <v>19</v>
      </c>
      <c r="E476" s="42">
        <v>29.9404</v>
      </c>
      <c r="F476" s="64" t="str">
        <f>IF(AND(RTO__37[[#This Row],[Month]]&gt;5,RTO__37[[#This Row],[Month]]&lt;10,RTO__37[[#This Row],[Day of Week]]&lt;=5,RTO__37[[#This Row],[Hour]]&gt;=15,RTO__37[[#This Row],[Hour]]&lt;=18),"ON","OFF")</f>
        <v>OFF</v>
      </c>
      <c r="G476"/>
      <c r="H476"/>
      <c r="I476"/>
    </row>
    <row r="477" spans="1:9" x14ac:dyDescent="0.25">
      <c r="A477" s="34">
        <v>45547</v>
      </c>
      <c r="B477" s="64">
        <v>9</v>
      </c>
      <c r="C477" s="64">
        <v>4</v>
      </c>
      <c r="D477" s="64">
        <v>20</v>
      </c>
      <c r="E477" s="42">
        <v>28.350899999999999</v>
      </c>
      <c r="F477" s="64" t="str">
        <f>IF(AND(RTO__37[[#This Row],[Month]]&gt;5,RTO__37[[#This Row],[Month]]&lt;10,RTO__37[[#This Row],[Day of Week]]&lt;=5,RTO__37[[#This Row],[Hour]]&gt;=15,RTO__37[[#This Row],[Hour]]&lt;=18),"ON","OFF")</f>
        <v>OFF</v>
      </c>
      <c r="G477"/>
      <c r="H477"/>
      <c r="I477"/>
    </row>
    <row r="478" spans="1:9" x14ac:dyDescent="0.25">
      <c r="A478" s="34">
        <v>45547</v>
      </c>
      <c r="B478" s="64">
        <v>9</v>
      </c>
      <c r="C478" s="64">
        <v>4</v>
      </c>
      <c r="D478" s="64">
        <v>21</v>
      </c>
      <c r="E478" s="42">
        <v>24.555199999999999</v>
      </c>
      <c r="F478" s="64" t="str">
        <f>IF(AND(RTO__37[[#This Row],[Month]]&gt;5,RTO__37[[#This Row],[Month]]&lt;10,RTO__37[[#This Row],[Day of Week]]&lt;=5,RTO__37[[#This Row],[Hour]]&gt;=15,RTO__37[[#This Row],[Hour]]&lt;=18),"ON","OFF")</f>
        <v>OFF</v>
      </c>
      <c r="G478"/>
      <c r="H478"/>
      <c r="I478"/>
    </row>
    <row r="479" spans="1:9" x14ac:dyDescent="0.25">
      <c r="A479" s="34">
        <v>45547</v>
      </c>
      <c r="B479" s="64">
        <v>9</v>
      </c>
      <c r="C479" s="64">
        <v>4</v>
      </c>
      <c r="D479" s="64">
        <v>22</v>
      </c>
      <c r="E479" s="42">
        <v>20.789200000000001</v>
      </c>
      <c r="F479" s="64" t="str">
        <f>IF(AND(RTO__37[[#This Row],[Month]]&gt;5,RTO__37[[#This Row],[Month]]&lt;10,RTO__37[[#This Row],[Day of Week]]&lt;=5,RTO__37[[#This Row],[Hour]]&gt;=15,RTO__37[[#This Row],[Hour]]&lt;=18),"ON","OFF")</f>
        <v>OFF</v>
      </c>
      <c r="G479"/>
      <c r="H479"/>
      <c r="I479"/>
    </row>
    <row r="480" spans="1:9" x14ac:dyDescent="0.25">
      <c r="A480" s="34">
        <v>45547</v>
      </c>
      <c r="B480" s="64">
        <v>9</v>
      </c>
      <c r="C480" s="64">
        <v>4</v>
      </c>
      <c r="D480" s="64">
        <v>23</v>
      </c>
      <c r="E480" s="42">
        <v>24.3964</v>
      </c>
      <c r="F480" s="64" t="str">
        <f>IF(AND(RTO__37[[#This Row],[Month]]&gt;5,RTO__37[[#This Row],[Month]]&lt;10,RTO__37[[#This Row],[Day of Week]]&lt;=5,RTO__37[[#This Row],[Hour]]&gt;=15,RTO__37[[#This Row],[Hour]]&lt;=18),"ON","OFF")</f>
        <v>OFF</v>
      </c>
      <c r="G480"/>
      <c r="H480"/>
      <c r="I480"/>
    </row>
    <row r="481" spans="1:9" x14ac:dyDescent="0.25">
      <c r="A481" s="34">
        <v>45547</v>
      </c>
      <c r="B481" s="64">
        <v>9</v>
      </c>
      <c r="C481" s="64">
        <v>4</v>
      </c>
      <c r="D481" s="64">
        <v>24</v>
      </c>
      <c r="E481" s="42">
        <v>20.636299999999999</v>
      </c>
      <c r="F481" s="64" t="str">
        <f>IF(AND(RTO__37[[#This Row],[Month]]&gt;5,RTO__37[[#This Row],[Month]]&lt;10,RTO__37[[#This Row],[Day of Week]]&lt;=5,RTO__37[[#This Row],[Hour]]&gt;=15,RTO__37[[#This Row],[Hour]]&lt;=18),"ON","OFF")</f>
        <v>OFF</v>
      </c>
      <c r="G481"/>
      <c r="H481"/>
      <c r="I481"/>
    </row>
    <row r="482" spans="1:9" x14ac:dyDescent="0.25">
      <c r="A482" s="34">
        <v>45548</v>
      </c>
      <c r="B482" s="64">
        <v>9</v>
      </c>
      <c r="C482" s="64">
        <v>5</v>
      </c>
      <c r="D482" s="64">
        <v>1</v>
      </c>
      <c r="E482" s="42">
        <v>13.217599999999999</v>
      </c>
      <c r="F482" s="64" t="str">
        <f>IF(AND(RTO__37[[#This Row],[Month]]&gt;5,RTO__37[[#This Row],[Month]]&lt;10,RTO__37[[#This Row],[Day of Week]]&lt;=5,RTO__37[[#This Row],[Hour]]&gt;=15,RTO__37[[#This Row],[Hour]]&lt;=18),"ON","OFF")</f>
        <v>OFF</v>
      </c>
      <c r="G482"/>
      <c r="H482"/>
      <c r="I482"/>
    </row>
    <row r="483" spans="1:9" x14ac:dyDescent="0.25">
      <c r="A483" s="34">
        <v>45548</v>
      </c>
      <c r="B483" s="64">
        <v>9</v>
      </c>
      <c r="C483" s="64">
        <v>5</v>
      </c>
      <c r="D483" s="64">
        <v>2</v>
      </c>
      <c r="E483" s="42">
        <v>15.724600000000001</v>
      </c>
      <c r="F483" s="64" t="str">
        <f>IF(AND(RTO__37[[#This Row],[Month]]&gt;5,RTO__37[[#This Row],[Month]]&lt;10,RTO__37[[#This Row],[Day of Week]]&lt;=5,RTO__37[[#This Row],[Hour]]&gt;=15,RTO__37[[#This Row],[Hour]]&lt;=18),"ON","OFF")</f>
        <v>OFF</v>
      </c>
      <c r="G483"/>
      <c r="H483"/>
      <c r="I483"/>
    </row>
    <row r="484" spans="1:9" x14ac:dyDescent="0.25">
      <c r="A484" s="34">
        <v>45548</v>
      </c>
      <c r="B484" s="64">
        <v>9</v>
      </c>
      <c r="C484" s="64">
        <v>5</v>
      </c>
      <c r="D484" s="64">
        <v>3</v>
      </c>
      <c r="E484" s="42">
        <v>15.3156</v>
      </c>
      <c r="F484" s="64" t="str">
        <f>IF(AND(RTO__37[[#This Row],[Month]]&gt;5,RTO__37[[#This Row],[Month]]&lt;10,RTO__37[[#This Row],[Day of Week]]&lt;=5,RTO__37[[#This Row],[Hour]]&gt;=15,RTO__37[[#This Row],[Hour]]&lt;=18),"ON","OFF")</f>
        <v>OFF</v>
      </c>
      <c r="G484"/>
      <c r="H484"/>
      <c r="I484"/>
    </row>
    <row r="485" spans="1:9" x14ac:dyDescent="0.25">
      <c r="A485" s="34">
        <v>45548</v>
      </c>
      <c r="B485" s="64">
        <v>9</v>
      </c>
      <c r="C485" s="64">
        <v>5</v>
      </c>
      <c r="D485" s="64">
        <v>4</v>
      </c>
      <c r="E485" s="42">
        <v>8.1181999999999999</v>
      </c>
      <c r="F485" s="64" t="str">
        <f>IF(AND(RTO__37[[#This Row],[Month]]&gt;5,RTO__37[[#This Row],[Month]]&lt;10,RTO__37[[#This Row],[Day of Week]]&lt;=5,RTO__37[[#This Row],[Hour]]&gt;=15,RTO__37[[#This Row],[Hour]]&lt;=18),"ON","OFF")</f>
        <v>OFF</v>
      </c>
      <c r="G485"/>
      <c r="H485"/>
      <c r="I485"/>
    </row>
    <row r="486" spans="1:9" x14ac:dyDescent="0.25">
      <c r="A486" s="34">
        <v>45548</v>
      </c>
      <c r="B486" s="64">
        <v>9</v>
      </c>
      <c r="C486" s="64">
        <v>5</v>
      </c>
      <c r="D486" s="64">
        <v>5</v>
      </c>
      <c r="E486" s="42">
        <v>11.072699999999999</v>
      </c>
      <c r="F486" s="64" t="str">
        <f>IF(AND(RTO__37[[#This Row],[Month]]&gt;5,RTO__37[[#This Row],[Month]]&lt;10,RTO__37[[#This Row],[Day of Week]]&lt;=5,RTO__37[[#This Row],[Hour]]&gt;=15,RTO__37[[#This Row],[Hour]]&lt;=18),"ON","OFF")</f>
        <v>OFF</v>
      </c>
      <c r="G486"/>
      <c r="H486"/>
      <c r="I486"/>
    </row>
    <row r="487" spans="1:9" x14ac:dyDescent="0.25">
      <c r="A487" s="34">
        <v>45548</v>
      </c>
      <c r="B487" s="64">
        <v>9</v>
      </c>
      <c r="C487" s="64">
        <v>5</v>
      </c>
      <c r="D487" s="64">
        <v>6</v>
      </c>
      <c r="E487" s="42">
        <v>18.416</v>
      </c>
      <c r="F487" s="64" t="str">
        <f>IF(AND(RTO__37[[#This Row],[Month]]&gt;5,RTO__37[[#This Row],[Month]]&lt;10,RTO__37[[#This Row],[Day of Week]]&lt;=5,RTO__37[[#This Row],[Hour]]&gt;=15,RTO__37[[#This Row],[Hour]]&lt;=18),"ON","OFF")</f>
        <v>OFF</v>
      </c>
      <c r="G487"/>
      <c r="H487"/>
      <c r="I487"/>
    </row>
    <row r="488" spans="1:9" x14ac:dyDescent="0.25">
      <c r="A488" s="34">
        <v>45548</v>
      </c>
      <c r="B488" s="64">
        <v>9</v>
      </c>
      <c r="C488" s="64">
        <v>5</v>
      </c>
      <c r="D488" s="64">
        <v>7</v>
      </c>
      <c r="E488" s="42">
        <v>10.722200000000001</v>
      </c>
      <c r="F488" s="64" t="str">
        <f>IF(AND(RTO__37[[#This Row],[Month]]&gt;5,RTO__37[[#This Row],[Month]]&lt;10,RTO__37[[#This Row],[Day of Week]]&lt;=5,RTO__37[[#This Row],[Hour]]&gt;=15,RTO__37[[#This Row],[Hour]]&lt;=18),"ON","OFF")</f>
        <v>OFF</v>
      </c>
      <c r="G488"/>
      <c r="H488"/>
      <c r="I488"/>
    </row>
    <row r="489" spans="1:9" x14ac:dyDescent="0.25">
      <c r="A489" s="34">
        <v>45548</v>
      </c>
      <c r="B489" s="64">
        <v>9</v>
      </c>
      <c r="C489" s="64">
        <v>5</v>
      </c>
      <c r="D489" s="64">
        <v>8</v>
      </c>
      <c r="E489" s="42">
        <v>18.449100000000001</v>
      </c>
      <c r="F489" s="64" t="str">
        <f>IF(AND(RTO__37[[#This Row],[Month]]&gt;5,RTO__37[[#This Row],[Month]]&lt;10,RTO__37[[#This Row],[Day of Week]]&lt;=5,RTO__37[[#This Row],[Hour]]&gt;=15,RTO__37[[#This Row],[Hour]]&lt;=18),"ON","OFF")</f>
        <v>OFF</v>
      </c>
      <c r="G489"/>
      <c r="H489"/>
      <c r="I489"/>
    </row>
    <row r="490" spans="1:9" x14ac:dyDescent="0.25">
      <c r="A490" s="34">
        <v>45548</v>
      </c>
      <c r="B490" s="64">
        <v>9</v>
      </c>
      <c r="C490" s="64">
        <v>5</v>
      </c>
      <c r="D490" s="64">
        <v>9</v>
      </c>
      <c r="E490" s="42">
        <v>8.3468</v>
      </c>
      <c r="F490" s="64" t="str">
        <f>IF(AND(RTO__37[[#This Row],[Month]]&gt;5,RTO__37[[#This Row],[Month]]&lt;10,RTO__37[[#This Row],[Day of Week]]&lt;=5,RTO__37[[#This Row],[Hour]]&gt;=15,RTO__37[[#This Row],[Hour]]&lt;=18),"ON","OFF")</f>
        <v>OFF</v>
      </c>
      <c r="G490"/>
      <c r="H490"/>
      <c r="I490"/>
    </row>
    <row r="491" spans="1:9" x14ac:dyDescent="0.25">
      <c r="A491" s="34">
        <v>45548</v>
      </c>
      <c r="B491" s="64">
        <v>9</v>
      </c>
      <c r="C491" s="64">
        <v>5</v>
      </c>
      <c r="D491" s="64">
        <v>10</v>
      </c>
      <c r="E491" s="42">
        <v>8.7821999999999996</v>
      </c>
      <c r="F491" s="64" t="str">
        <f>IF(AND(RTO__37[[#This Row],[Month]]&gt;5,RTO__37[[#This Row],[Month]]&lt;10,RTO__37[[#This Row],[Day of Week]]&lt;=5,RTO__37[[#This Row],[Hour]]&gt;=15,RTO__37[[#This Row],[Hour]]&lt;=18),"ON","OFF")</f>
        <v>OFF</v>
      </c>
      <c r="G491"/>
      <c r="H491"/>
      <c r="I491"/>
    </row>
    <row r="492" spans="1:9" x14ac:dyDescent="0.25">
      <c r="A492" s="34">
        <v>45548</v>
      </c>
      <c r="B492" s="64">
        <v>9</v>
      </c>
      <c r="C492" s="64">
        <v>5</v>
      </c>
      <c r="D492" s="64">
        <v>11</v>
      </c>
      <c r="E492" s="42">
        <v>14.1868</v>
      </c>
      <c r="F492" s="64" t="str">
        <f>IF(AND(RTO__37[[#This Row],[Month]]&gt;5,RTO__37[[#This Row],[Month]]&lt;10,RTO__37[[#This Row],[Day of Week]]&lt;=5,RTO__37[[#This Row],[Hour]]&gt;=15,RTO__37[[#This Row],[Hour]]&lt;=18),"ON","OFF")</f>
        <v>OFF</v>
      </c>
      <c r="G492"/>
      <c r="H492"/>
      <c r="I492"/>
    </row>
    <row r="493" spans="1:9" x14ac:dyDescent="0.25">
      <c r="A493" s="34">
        <v>45548</v>
      </c>
      <c r="B493" s="64">
        <v>9</v>
      </c>
      <c r="C493" s="64">
        <v>5</v>
      </c>
      <c r="D493" s="64">
        <v>12</v>
      </c>
      <c r="E493" s="42">
        <v>18.511199999999999</v>
      </c>
      <c r="F493" s="64" t="str">
        <f>IF(AND(RTO__37[[#This Row],[Month]]&gt;5,RTO__37[[#This Row],[Month]]&lt;10,RTO__37[[#This Row],[Day of Week]]&lt;=5,RTO__37[[#This Row],[Hour]]&gt;=15,RTO__37[[#This Row],[Hour]]&lt;=18),"ON","OFF")</f>
        <v>OFF</v>
      </c>
      <c r="G493"/>
      <c r="H493"/>
      <c r="I493"/>
    </row>
    <row r="494" spans="1:9" x14ac:dyDescent="0.25">
      <c r="A494" s="34">
        <v>45548</v>
      </c>
      <c r="B494" s="64">
        <v>9</v>
      </c>
      <c r="C494" s="64">
        <v>5</v>
      </c>
      <c r="D494" s="64">
        <v>13</v>
      </c>
      <c r="E494" s="42">
        <v>19.436299999999999</v>
      </c>
      <c r="F494" s="64" t="str">
        <f>IF(AND(RTO__37[[#This Row],[Month]]&gt;5,RTO__37[[#This Row],[Month]]&lt;10,RTO__37[[#This Row],[Day of Week]]&lt;=5,RTO__37[[#This Row],[Hour]]&gt;=15,RTO__37[[#This Row],[Hour]]&lt;=18),"ON","OFF")</f>
        <v>OFF</v>
      </c>
      <c r="G494"/>
      <c r="H494"/>
      <c r="I494"/>
    </row>
    <row r="495" spans="1:9" x14ac:dyDescent="0.25">
      <c r="A495" s="34">
        <v>45548</v>
      </c>
      <c r="B495" s="64">
        <v>9</v>
      </c>
      <c r="C495" s="64">
        <v>5</v>
      </c>
      <c r="D495" s="64">
        <v>14</v>
      </c>
      <c r="E495" s="42">
        <v>21.293199999999999</v>
      </c>
      <c r="F495" s="64" t="str">
        <f>IF(AND(RTO__37[[#This Row],[Month]]&gt;5,RTO__37[[#This Row],[Month]]&lt;10,RTO__37[[#This Row],[Day of Week]]&lt;=5,RTO__37[[#This Row],[Hour]]&gt;=15,RTO__37[[#This Row],[Hour]]&lt;=18),"ON","OFF")</f>
        <v>OFF</v>
      </c>
      <c r="G495"/>
      <c r="H495"/>
      <c r="I495"/>
    </row>
    <row r="496" spans="1:9" x14ac:dyDescent="0.25">
      <c r="A496" s="34">
        <v>45548</v>
      </c>
      <c r="B496" s="64">
        <v>9</v>
      </c>
      <c r="C496" s="64">
        <v>5</v>
      </c>
      <c r="D496" s="64">
        <v>15</v>
      </c>
      <c r="E496" s="42">
        <v>22.991099999999999</v>
      </c>
      <c r="F496" s="64" t="str">
        <f>IF(AND(RTO__37[[#This Row],[Month]]&gt;5,RTO__37[[#This Row],[Month]]&lt;10,RTO__37[[#This Row],[Day of Week]]&lt;=5,RTO__37[[#This Row],[Hour]]&gt;=15,RTO__37[[#This Row],[Hour]]&lt;=18),"ON","OFF")</f>
        <v>ON</v>
      </c>
      <c r="G496"/>
      <c r="H496"/>
      <c r="I496"/>
    </row>
    <row r="497" spans="1:9" x14ac:dyDescent="0.25">
      <c r="A497" s="34">
        <v>45548</v>
      </c>
      <c r="B497" s="64">
        <v>9</v>
      </c>
      <c r="C497" s="64">
        <v>5</v>
      </c>
      <c r="D497" s="64">
        <v>16</v>
      </c>
      <c r="E497" s="42">
        <v>28.2623</v>
      </c>
      <c r="F497" s="64" t="str">
        <f>IF(AND(RTO__37[[#This Row],[Month]]&gt;5,RTO__37[[#This Row],[Month]]&lt;10,RTO__37[[#This Row],[Day of Week]]&lt;=5,RTO__37[[#This Row],[Hour]]&gt;=15,RTO__37[[#This Row],[Hour]]&lt;=18),"ON","OFF")</f>
        <v>ON</v>
      </c>
      <c r="G497"/>
      <c r="H497"/>
      <c r="I497"/>
    </row>
    <row r="498" spans="1:9" x14ac:dyDescent="0.25">
      <c r="A498" s="34">
        <v>45548</v>
      </c>
      <c r="B498" s="64">
        <v>9</v>
      </c>
      <c r="C498" s="64">
        <v>5</v>
      </c>
      <c r="D498" s="64">
        <v>17</v>
      </c>
      <c r="E498" s="42">
        <v>30.239799999999999</v>
      </c>
      <c r="F498" s="64" t="str">
        <f>IF(AND(RTO__37[[#This Row],[Month]]&gt;5,RTO__37[[#This Row],[Month]]&lt;10,RTO__37[[#This Row],[Day of Week]]&lt;=5,RTO__37[[#This Row],[Hour]]&gt;=15,RTO__37[[#This Row],[Hour]]&lt;=18),"ON","OFF")</f>
        <v>ON</v>
      </c>
      <c r="G498"/>
      <c r="H498"/>
      <c r="I498"/>
    </row>
    <row r="499" spans="1:9" x14ac:dyDescent="0.25">
      <c r="A499" s="34">
        <v>45548</v>
      </c>
      <c r="B499" s="64">
        <v>9</v>
      </c>
      <c r="C499" s="64">
        <v>5</v>
      </c>
      <c r="D499" s="64">
        <v>18</v>
      </c>
      <c r="E499" s="42">
        <v>34.426299999999998</v>
      </c>
      <c r="F499" s="64" t="str">
        <f>IF(AND(RTO__37[[#This Row],[Month]]&gt;5,RTO__37[[#This Row],[Month]]&lt;10,RTO__37[[#This Row],[Day of Week]]&lt;=5,RTO__37[[#This Row],[Hour]]&gt;=15,RTO__37[[#This Row],[Hour]]&lt;=18),"ON","OFF")</f>
        <v>ON</v>
      </c>
      <c r="G499"/>
      <c r="H499"/>
      <c r="I499"/>
    </row>
    <row r="500" spans="1:9" x14ac:dyDescent="0.25">
      <c r="A500" s="34">
        <v>45548</v>
      </c>
      <c r="B500" s="64">
        <v>9</v>
      </c>
      <c r="C500" s="64">
        <v>5</v>
      </c>
      <c r="D500" s="64">
        <v>19</v>
      </c>
      <c r="E500" s="42">
        <v>41.122599999999998</v>
      </c>
      <c r="F500" s="64" t="str">
        <f>IF(AND(RTO__37[[#This Row],[Month]]&gt;5,RTO__37[[#This Row],[Month]]&lt;10,RTO__37[[#This Row],[Day of Week]]&lt;=5,RTO__37[[#This Row],[Hour]]&gt;=15,RTO__37[[#This Row],[Hour]]&lt;=18),"ON","OFF")</f>
        <v>OFF</v>
      </c>
      <c r="G500"/>
      <c r="H500"/>
      <c r="I500"/>
    </row>
    <row r="501" spans="1:9" x14ac:dyDescent="0.25">
      <c r="A501" s="34">
        <v>45548</v>
      </c>
      <c r="B501" s="64">
        <v>9</v>
      </c>
      <c r="C501" s="64">
        <v>5</v>
      </c>
      <c r="D501" s="64">
        <v>20</v>
      </c>
      <c r="E501" s="42">
        <v>34.792099999999998</v>
      </c>
      <c r="F501" s="64" t="str">
        <f>IF(AND(RTO__37[[#This Row],[Month]]&gt;5,RTO__37[[#This Row],[Month]]&lt;10,RTO__37[[#This Row],[Day of Week]]&lt;=5,RTO__37[[#This Row],[Hour]]&gt;=15,RTO__37[[#This Row],[Hour]]&lt;=18),"ON","OFF")</f>
        <v>OFF</v>
      </c>
      <c r="G501"/>
      <c r="H501"/>
      <c r="I501"/>
    </row>
    <row r="502" spans="1:9" x14ac:dyDescent="0.25">
      <c r="A502" s="34">
        <v>45548</v>
      </c>
      <c r="B502" s="64">
        <v>9</v>
      </c>
      <c r="C502" s="64">
        <v>5</v>
      </c>
      <c r="D502" s="64">
        <v>21</v>
      </c>
      <c r="E502" s="42">
        <v>26.313700000000001</v>
      </c>
      <c r="F502" s="64" t="str">
        <f>IF(AND(RTO__37[[#This Row],[Month]]&gt;5,RTO__37[[#This Row],[Month]]&lt;10,RTO__37[[#This Row],[Day of Week]]&lt;=5,RTO__37[[#This Row],[Hour]]&gt;=15,RTO__37[[#This Row],[Hour]]&lt;=18),"ON","OFF")</f>
        <v>OFF</v>
      </c>
      <c r="G502"/>
      <c r="H502"/>
      <c r="I502"/>
    </row>
    <row r="503" spans="1:9" x14ac:dyDescent="0.25">
      <c r="A503" s="34">
        <v>45548</v>
      </c>
      <c r="B503" s="64">
        <v>9</v>
      </c>
      <c r="C503" s="64">
        <v>5</v>
      </c>
      <c r="D503" s="64">
        <v>22</v>
      </c>
      <c r="E503" s="42">
        <v>26.524799999999999</v>
      </c>
      <c r="F503" s="64" t="str">
        <f>IF(AND(RTO__37[[#This Row],[Month]]&gt;5,RTO__37[[#This Row],[Month]]&lt;10,RTO__37[[#This Row],[Day of Week]]&lt;=5,RTO__37[[#This Row],[Hour]]&gt;=15,RTO__37[[#This Row],[Hour]]&lt;=18),"ON","OFF")</f>
        <v>OFF</v>
      </c>
      <c r="G503"/>
      <c r="H503"/>
      <c r="I503"/>
    </row>
    <row r="504" spans="1:9" x14ac:dyDescent="0.25">
      <c r="A504" s="34">
        <v>45548</v>
      </c>
      <c r="B504" s="64">
        <v>9</v>
      </c>
      <c r="C504" s="64">
        <v>5</v>
      </c>
      <c r="D504" s="64">
        <v>23</v>
      </c>
      <c r="E504" s="42">
        <v>31.0548</v>
      </c>
      <c r="F504" s="64" t="str">
        <f>IF(AND(RTO__37[[#This Row],[Month]]&gt;5,RTO__37[[#This Row],[Month]]&lt;10,RTO__37[[#This Row],[Day of Week]]&lt;=5,RTO__37[[#This Row],[Hour]]&gt;=15,RTO__37[[#This Row],[Hour]]&lt;=18),"ON","OFF")</f>
        <v>OFF</v>
      </c>
      <c r="G504"/>
      <c r="H504"/>
      <c r="I504"/>
    </row>
    <row r="505" spans="1:9" x14ac:dyDescent="0.25">
      <c r="A505" s="34">
        <v>45548</v>
      </c>
      <c r="B505" s="64">
        <v>9</v>
      </c>
      <c r="C505" s="64">
        <v>5</v>
      </c>
      <c r="D505" s="64">
        <v>24</v>
      </c>
      <c r="E505" s="42">
        <v>25.846900000000002</v>
      </c>
      <c r="F505" s="64" t="str">
        <f>IF(AND(RTO__37[[#This Row],[Month]]&gt;5,RTO__37[[#This Row],[Month]]&lt;10,RTO__37[[#This Row],[Day of Week]]&lt;=5,RTO__37[[#This Row],[Hour]]&gt;=15,RTO__37[[#This Row],[Hour]]&lt;=18),"ON","OFF")</f>
        <v>OFF</v>
      </c>
      <c r="G505"/>
      <c r="H505"/>
      <c r="I505"/>
    </row>
    <row r="506" spans="1:9" x14ac:dyDescent="0.25">
      <c r="A506" s="34">
        <v>45549</v>
      </c>
      <c r="B506" s="64">
        <v>9</v>
      </c>
      <c r="C506" s="64">
        <v>6</v>
      </c>
      <c r="D506" s="64">
        <v>1</v>
      </c>
      <c r="E506" s="42">
        <v>27.485900000000001</v>
      </c>
      <c r="F506" s="64" t="str">
        <f>IF(AND(RTO__37[[#This Row],[Month]]&gt;5,RTO__37[[#This Row],[Month]]&lt;10,RTO__37[[#This Row],[Day of Week]]&lt;=5,RTO__37[[#This Row],[Hour]]&gt;=15,RTO__37[[#This Row],[Hour]]&lt;=18),"ON","OFF")</f>
        <v>OFF</v>
      </c>
      <c r="G506"/>
      <c r="H506"/>
      <c r="I506"/>
    </row>
    <row r="507" spans="1:9" x14ac:dyDescent="0.25">
      <c r="A507" s="34">
        <v>45549</v>
      </c>
      <c r="B507" s="64">
        <v>9</v>
      </c>
      <c r="C507" s="64">
        <v>6</v>
      </c>
      <c r="D507" s="64">
        <v>2</v>
      </c>
      <c r="E507" s="42">
        <v>27.493200000000002</v>
      </c>
      <c r="F507" s="64" t="str">
        <f>IF(AND(RTO__37[[#This Row],[Month]]&gt;5,RTO__37[[#This Row],[Month]]&lt;10,RTO__37[[#This Row],[Day of Week]]&lt;=5,RTO__37[[#This Row],[Hour]]&gt;=15,RTO__37[[#This Row],[Hour]]&lt;=18),"ON","OFF")</f>
        <v>OFF</v>
      </c>
      <c r="G507"/>
      <c r="H507"/>
      <c r="I507"/>
    </row>
    <row r="508" spans="1:9" x14ac:dyDescent="0.25">
      <c r="A508" s="34">
        <v>45549</v>
      </c>
      <c r="B508" s="64">
        <v>9</v>
      </c>
      <c r="C508" s="64">
        <v>6</v>
      </c>
      <c r="D508" s="64">
        <v>3</v>
      </c>
      <c r="E508" s="42">
        <v>25.34</v>
      </c>
      <c r="F508" s="64" t="str">
        <f>IF(AND(RTO__37[[#This Row],[Month]]&gt;5,RTO__37[[#This Row],[Month]]&lt;10,RTO__37[[#This Row],[Day of Week]]&lt;=5,RTO__37[[#This Row],[Hour]]&gt;=15,RTO__37[[#This Row],[Hour]]&lt;=18),"ON","OFF")</f>
        <v>OFF</v>
      </c>
      <c r="G508"/>
      <c r="H508"/>
      <c r="I508"/>
    </row>
    <row r="509" spans="1:9" x14ac:dyDescent="0.25">
      <c r="A509" s="34">
        <v>45549</v>
      </c>
      <c r="B509" s="64">
        <v>9</v>
      </c>
      <c r="C509" s="64">
        <v>6</v>
      </c>
      <c r="D509" s="64">
        <v>4</v>
      </c>
      <c r="E509" s="42">
        <v>26.301100000000002</v>
      </c>
      <c r="F509" s="64" t="str">
        <f>IF(AND(RTO__37[[#This Row],[Month]]&gt;5,RTO__37[[#This Row],[Month]]&lt;10,RTO__37[[#This Row],[Day of Week]]&lt;=5,RTO__37[[#This Row],[Hour]]&gt;=15,RTO__37[[#This Row],[Hour]]&lt;=18),"ON","OFF")</f>
        <v>OFF</v>
      </c>
      <c r="G509"/>
      <c r="H509"/>
      <c r="I509"/>
    </row>
    <row r="510" spans="1:9" x14ac:dyDescent="0.25">
      <c r="A510" s="34">
        <v>45549</v>
      </c>
      <c r="B510" s="64">
        <v>9</v>
      </c>
      <c r="C510" s="64">
        <v>6</v>
      </c>
      <c r="D510" s="64">
        <v>5</v>
      </c>
      <c r="E510" s="42">
        <v>25.326799999999999</v>
      </c>
      <c r="F510" s="64" t="str">
        <f>IF(AND(RTO__37[[#This Row],[Month]]&gt;5,RTO__37[[#This Row],[Month]]&lt;10,RTO__37[[#This Row],[Day of Week]]&lt;=5,RTO__37[[#This Row],[Hour]]&gt;=15,RTO__37[[#This Row],[Hour]]&lt;=18),"ON","OFF")</f>
        <v>OFF</v>
      </c>
      <c r="G510"/>
      <c r="H510"/>
      <c r="I510"/>
    </row>
    <row r="511" spans="1:9" x14ac:dyDescent="0.25">
      <c r="A511" s="34">
        <v>45549</v>
      </c>
      <c r="B511" s="64">
        <v>9</v>
      </c>
      <c r="C511" s="64">
        <v>6</v>
      </c>
      <c r="D511" s="64">
        <v>6</v>
      </c>
      <c r="E511" s="42">
        <v>26.9314</v>
      </c>
      <c r="F511" s="64" t="str">
        <f>IF(AND(RTO__37[[#This Row],[Month]]&gt;5,RTO__37[[#This Row],[Month]]&lt;10,RTO__37[[#This Row],[Day of Week]]&lt;=5,RTO__37[[#This Row],[Hour]]&gt;=15,RTO__37[[#This Row],[Hour]]&lt;=18),"ON","OFF")</f>
        <v>OFF</v>
      </c>
      <c r="G511"/>
      <c r="H511"/>
      <c r="I511"/>
    </row>
    <row r="512" spans="1:9" x14ac:dyDescent="0.25">
      <c r="A512" s="34">
        <v>45549</v>
      </c>
      <c r="B512" s="64">
        <v>9</v>
      </c>
      <c r="C512" s="64">
        <v>6</v>
      </c>
      <c r="D512" s="64">
        <v>7</v>
      </c>
      <c r="E512" s="42">
        <v>28.470600000000001</v>
      </c>
      <c r="F512" s="64" t="str">
        <f>IF(AND(RTO__37[[#This Row],[Month]]&gt;5,RTO__37[[#This Row],[Month]]&lt;10,RTO__37[[#This Row],[Day of Week]]&lt;=5,RTO__37[[#This Row],[Hour]]&gt;=15,RTO__37[[#This Row],[Hour]]&lt;=18),"ON","OFF")</f>
        <v>OFF</v>
      </c>
      <c r="G512"/>
      <c r="H512"/>
      <c r="I512"/>
    </row>
    <row r="513" spans="1:9" x14ac:dyDescent="0.25">
      <c r="A513" s="34">
        <v>45549</v>
      </c>
      <c r="B513" s="64">
        <v>9</v>
      </c>
      <c r="C513" s="64">
        <v>6</v>
      </c>
      <c r="D513" s="64">
        <v>8</v>
      </c>
      <c r="E513" s="42">
        <v>18.8047</v>
      </c>
      <c r="F513" s="64" t="str">
        <f>IF(AND(RTO__37[[#This Row],[Month]]&gt;5,RTO__37[[#This Row],[Month]]&lt;10,RTO__37[[#This Row],[Day of Week]]&lt;=5,RTO__37[[#This Row],[Hour]]&gt;=15,RTO__37[[#This Row],[Hour]]&lt;=18),"ON","OFF")</f>
        <v>OFF</v>
      </c>
      <c r="G513"/>
      <c r="H513"/>
      <c r="I513"/>
    </row>
    <row r="514" spans="1:9" x14ac:dyDescent="0.25">
      <c r="A514" s="34">
        <v>45549</v>
      </c>
      <c r="B514" s="64">
        <v>9</v>
      </c>
      <c r="C514" s="64">
        <v>6</v>
      </c>
      <c r="D514" s="64">
        <v>9</v>
      </c>
      <c r="E514" s="42">
        <v>20.897300000000001</v>
      </c>
      <c r="F514" s="64" t="str">
        <f>IF(AND(RTO__37[[#This Row],[Month]]&gt;5,RTO__37[[#This Row],[Month]]&lt;10,RTO__37[[#This Row],[Day of Week]]&lt;=5,RTO__37[[#This Row],[Hour]]&gt;=15,RTO__37[[#This Row],[Hour]]&lt;=18),"ON","OFF")</f>
        <v>OFF</v>
      </c>
      <c r="G514"/>
      <c r="H514"/>
      <c r="I514"/>
    </row>
    <row r="515" spans="1:9" x14ac:dyDescent="0.25">
      <c r="A515" s="34">
        <v>45549</v>
      </c>
      <c r="B515" s="64">
        <v>9</v>
      </c>
      <c r="C515" s="64">
        <v>6</v>
      </c>
      <c r="D515" s="64">
        <v>10</v>
      </c>
      <c r="E515" s="42">
        <v>16.9999</v>
      </c>
      <c r="F515" s="64" t="str">
        <f>IF(AND(RTO__37[[#This Row],[Month]]&gt;5,RTO__37[[#This Row],[Month]]&lt;10,RTO__37[[#This Row],[Day of Week]]&lt;=5,RTO__37[[#This Row],[Hour]]&gt;=15,RTO__37[[#This Row],[Hour]]&lt;=18),"ON","OFF")</f>
        <v>OFF</v>
      </c>
      <c r="G515"/>
      <c r="H515"/>
      <c r="I515"/>
    </row>
    <row r="516" spans="1:9" x14ac:dyDescent="0.25">
      <c r="A516" s="34">
        <v>45549</v>
      </c>
      <c r="B516" s="64">
        <v>9</v>
      </c>
      <c r="C516" s="64">
        <v>6</v>
      </c>
      <c r="D516" s="64">
        <v>11</v>
      </c>
      <c r="E516" s="42">
        <v>15.390599999999999</v>
      </c>
      <c r="F516" s="64" t="str">
        <f>IF(AND(RTO__37[[#This Row],[Month]]&gt;5,RTO__37[[#This Row],[Month]]&lt;10,RTO__37[[#This Row],[Day of Week]]&lt;=5,RTO__37[[#This Row],[Hour]]&gt;=15,RTO__37[[#This Row],[Hour]]&lt;=18),"ON","OFF")</f>
        <v>OFF</v>
      </c>
      <c r="G516"/>
      <c r="H516"/>
      <c r="I516"/>
    </row>
    <row r="517" spans="1:9" x14ac:dyDescent="0.25">
      <c r="A517" s="34">
        <v>45549</v>
      </c>
      <c r="B517" s="64">
        <v>9</v>
      </c>
      <c r="C517" s="64">
        <v>6</v>
      </c>
      <c r="D517" s="64">
        <v>12</v>
      </c>
      <c r="E517" s="42">
        <v>13.6517</v>
      </c>
      <c r="F517" s="64" t="str">
        <f>IF(AND(RTO__37[[#This Row],[Month]]&gt;5,RTO__37[[#This Row],[Month]]&lt;10,RTO__37[[#This Row],[Day of Week]]&lt;=5,RTO__37[[#This Row],[Hour]]&gt;=15,RTO__37[[#This Row],[Hour]]&lt;=18),"ON","OFF")</f>
        <v>OFF</v>
      </c>
      <c r="G517"/>
      <c r="H517"/>
      <c r="I517"/>
    </row>
    <row r="518" spans="1:9" x14ac:dyDescent="0.25">
      <c r="A518" s="34">
        <v>45549</v>
      </c>
      <c r="B518" s="64">
        <v>9</v>
      </c>
      <c r="C518" s="64">
        <v>6</v>
      </c>
      <c r="D518" s="64">
        <v>13</v>
      </c>
      <c r="E518" s="42">
        <v>14.174099999999999</v>
      </c>
      <c r="F518" s="64" t="str">
        <f>IF(AND(RTO__37[[#This Row],[Month]]&gt;5,RTO__37[[#This Row],[Month]]&lt;10,RTO__37[[#This Row],[Day of Week]]&lt;=5,RTO__37[[#This Row],[Hour]]&gt;=15,RTO__37[[#This Row],[Hour]]&lt;=18),"ON","OFF")</f>
        <v>OFF</v>
      </c>
      <c r="G518"/>
      <c r="H518"/>
      <c r="I518"/>
    </row>
    <row r="519" spans="1:9" x14ac:dyDescent="0.25">
      <c r="A519" s="34">
        <v>45549</v>
      </c>
      <c r="B519" s="64">
        <v>9</v>
      </c>
      <c r="C519" s="64">
        <v>6</v>
      </c>
      <c r="D519" s="64">
        <v>14</v>
      </c>
      <c r="E519" s="42">
        <v>13.1844</v>
      </c>
      <c r="F519" s="64" t="str">
        <f>IF(AND(RTO__37[[#This Row],[Month]]&gt;5,RTO__37[[#This Row],[Month]]&lt;10,RTO__37[[#This Row],[Day of Week]]&lt;=5,RTO__37[[#This Row],[Hour]]&gt;=15,RTO__37[[#This Row],[Hour]]&lt;=18),"ON","OFF")</f>
        <v>OFF</v>
      </c>
      <c r="G519"/>
      <c r="H519"/>
      <c r="I519"/>
    </row>
    <row r="520" spans="1:9" x14ac:dyDescent="0.25">
      <c r="A520" s="34">
        <v>45549</v>
      </c>
      <c r="B520" s="64">
        <v>9</v>
      </c>
      <c r="C520" s="64">
        <v>6</v>
      </c>
      <c r="D520" s="64">
        <v>15</v>
      </c>
      <c r="E520" s="42">
        <v>16.659099999999999</v>
      </c>
      <c r="F520" s="64" t="str">
        <f>IF(AND(RTO__37[[#This Row],[Month]]&gt;5,RTO__37[[#This Row],[Month]]&lt;10,RTO__37[[#This Row],[Day of Week]]&lt;=5,RTO__37[[#This Row],[Hour]]&gt;=15,RTO__37[[#This Row],[Hour]]&lt;=18),"ON","OFF")</f>
        <v>OFF</v>
      </c>
      <c r="G520"/>
      <c r="H520"/>
      <c r="I520"/>
    </row>
    <row r="521" spans="1:9" x14ac:dyDescent="0.25">
      <c r="A521" s="34">
        <v>45549</v>
      </c>
      <c r="B521" s="64">
        <v>9</v>
      </c>
      <c r="C521" s="64">
        <v>6</v>
      </c>
      <c r="D521" s="64">
        <v>16</v>
      </c>
      <c r="E521" s="42">
        <v>17.929400000000001</v>
      </c>
      <c r="F521" s="64" t="str">
        <f>IF(AND(RTO__37[[#This Row],[Month]]&gt;5,RTO__37[[#This Row],[Month]]&lt;10,RTO__37[[#This Row],[Day of Week]]&lt;=5,RTO__37[[#This Row],[Hour]]&gt;=15,RTO__37[[#This Row],[Hour]]&lt;=18),"ON","OFF")</f>
        <v>OFF</v>
      </c>
      <c r="G521"/>
      <c r="H521"/>
      <c r="I521"/>
    </row>
    <row r="522" spans="1:9" x14ac:dyDescent="0.25">
      <c r="A522" s="34">
        <v>45549</v>
      </c>
      <c r="B522" s="64">
        <v>9</v>
      </c>
      <c r="C522" s="64">
        <v>6</v>
      </c>
      <c r="D522" s="64">
        <v>17</v>
      </c>
      <c r="E522" s="42">
        <v>31.5991</v>
      </c>
      <c r="F522" s="64" t="str">
        <f>IF(AND(RTO__37[[#This Row],[Month]]&gt;5,RTO__37[[#This Row],[Month]]&lt;10,RTO__37[[#This Row],[Day of Week]]&lt;=5,RTO__37[[#This Row],[Hour]]&gt;=15,RTO__37[[#This Row],[Hour]]&lt;=18),"ON","OFF")</f>
        <v>OFF</v>
      </c>
      <c r="G522"/>
      <c r="H522"/>
      <c r="I522"/>
    </row>
    <row r="523" spans="1:9" x14ac:dyDescent="0.25">
      <c r="A523" s="34">
        <v>45549</v>
      </c>
      <c r="B523" s="64">
        <v>9</v>
      </c>
      <c r="C523" s="64">
        <v>6</v>
      </c>
      <c r="D523" s="64">
        <v>18</v>
      </c>
      <c r="E523" s="42">
        <v>34.403399999999998</v>
      </c>
      <c r="F523" s="64" t="str">
        <f>IF(AND(RTO__37[[#This Row],[Month]]&gt;5,RTO__37[[#This Row],[Month]]&lt;10,RTO__37[[#This Row],[Day of Week]]&lt;=5,RTO__37[[#This Row],[Hour]]&gt;=15,RTO__37[[#This Row],[Hour]]&lt;=18),"ON","OFF")</f>
        <v>OFF</v>
      </c>
      <c r="G523"/>
      <c r="H523"/>
      <c r="I523"/>
    </row>
    <row r="524" spans="1:9" x14ac:dyDescent="0.25">
      <c r="A524" s="34">
        <v>45549</v>
      </c>
      <c r="B524" s="64">
        <v>9</v>
      </c>
      <c r="C524" s="64">
        <v>6</v>
      </c>
      <c r="D524" s="64">
        <v>19</v>
      </c>
      <c r="E524" s="42">
        <v>43.5914</v>
      </c>
      <c r="F524" s="64" t="str">
        <f>IF(AND(RTO__37[[#This Row],[Month]]&gt;5,RTO__37[[#This Row],[Month]]&lt;10,RTO__37[[#This Row],[Day of Week]]&lt;=5,RTO__37[[#This Row],[Hour]]&gt;=15,RTO__37[[#This Row],[Hour]]&lt;=18),"ON","OFF")</f>
        <v>OFF</v>
      </c>
      <c r="G524"/>
      <c r="H524"/>
      <c r="I524"/>
    </row>
    <row r="525" spans="1:9" x14ac:dyDescent="0.25">
      <c r="A525" s="34">
        <v>45549</v>
      </c>
      <c r="B525" s="64">
        <v>9</v>
      </c>
      <c r="C525" s="64">
        <v>6</v>
      </c>
      <c r="D525" s="64">
        <v>20</v>
      </c>
      <c r="E525" s="42">
        <v>36.6599</v>
      </c>
      <c r="F525" s="64" t="str">
        <f>IF(AND(RTO__37[[#This Row],[Month]]&gt;5,RTO__37[[#This Row],[Month]]&lt;10,RTO__37[[#This Row],[Day of Week]]&lt;=5,RTO__37[[#This Row],[Hour]]&gt;=15,RTO__37[[#This Row],[Hour]]&lt;=18),"ON","OFF")</f>
        <v>OFF</v>
      </c>
      <c r="G525"/>
      <c r="H525"/>
      <c r="I525"/>
    </row>
    <row r="526" spans="1:9" x14ac:dyDescent="0.25">
      <c r="A526" s="34">
        <v>45549</v>
      </c>
      <c r="B526" s="64">
        <v>9</v>
      </c>
      <c r="C526" s="64">
        <v>6</v>
      </c>
      <c r="D526" s="64">
        <v>21</v>
      </c>
      <c r="E526" s="42">
        <v>9.9946000000000002</v>
      </c>
      <c r="F526" s="64" t="str">
        <f>IF(AND(RTO__37[[#This Row],[Month]]&gt;5,RTO__37[[#This Row],[Month]]&lt;10,RTO__37[[#This Row],[Day of Week]]&lt;=5,RTO__37[[#This Row],[Hour]]&gt;=15,RTO__37[[#This Row],[Hour]]&lt;=18),"ON","OFF")</f>
        <v>OFF</v>
      </c>
      <c r="G526"/>
      <c r="H526"/>
      <c r="I526"/>
    </row>
    <row r="527" spans="1:9" x14ac:dyDescent="0.25">
      <c r="A527" s="34">
        <v>45549</v>
      </c>
      <c r="B527" s="64">
        <v>9</v>
      </c>
      <c r="C527" s="64">
        <v>6</v>
      </c>
      <c r="D527" s="64">
        <v>22</v>
      </c>
      <c r="E527" s="42">
        <v>25.2501</v>
      </c>
      <c r="F527" s="64" t="str">
        <f>IF(AND(RTO__37[[#This Row],[Month]]&gt;5,RTO__37[[#This Row],[Month]]&lt;10,RTO__37[[#This Row],[Day of Week]]&lt;=5,RTO__37[[#This Row],[Hour]]&gt;=15,RTO__37[[#This Row],[Hour]]&lt;=18),"ON","OFF")</f>
        <v>OFF</v>
      </c>
      <c r="G527"/>
      <c r="H527"/>
      <c r="I527"/>
    </row>
    <row r="528" spans="1:9" x14ac:dyDescent="0.25">
      <c r="A528" s="34">
        <v>45549</v>
      </c>
      <c r="B528" s="64">
        <v>9</v>
      </c>
      <c r="C528" s="64">
        <v>6</v>
      </c>
      <c r="D528" s="64">
        <v>23</v>
      </c>
      <c r="E528" s="42">
        <v>29.5199</v>
      </c>
      <c r="F528" s="64" t="str">
        <f>IF(AND(RTO__37[[#This Row],[Month]]&gt;5,RTO__37[[#This Row],[Month]]&lt;10,RTO__37[[#This Row],[Day of Week]]&lt;=5,RTO__37[[#This Row],[Hour]]&gt;=15,RTO__37[[#This Row],[Hour]]&lt;=18),"ON","OFF")</f>
        <v>OFF</v>
      </c>
      <c r="G528"/>
      <c r="H528"/>
      <c r="I528"/>
    </row>
    <row r="529" spans="1:9" x14ac:dyDescent="0.25">
      <c r="A529" s="34">
        <v>45549</v>
      </c>
      <c r="B529" s="64">
        <v>9</v>
      </c>
      <c r="C529" s="64">
        <v>6</v>
      </c>
      <c r="D529" s="64">
        <v>24</v>
      </c>
      <c r="E529" s="42">
        <v>25.628</v>
      </c>
      <c r="F529" s="64" t="str">
        <f>IF(AND(RTO__37[[#This Row],[Month]]&gt;5,RTO__37[[#This Row],[Month]]&lt;10,RTO__37[[#This Row],[Day of Week]]&lt;=5,RTO__37[[#This Row],[Hour]]&gt;=15,RTO__37[[#This Row],[Hour]]&lt;=18),"ON","OFF")</f>
        <v>OFF</v>
      </c>
      <c r="G529"/>
      <c r="H529"/>
      <c r="I529"/>
    </row>
    <row r="530" spans="1:9" x14ac:dyDescent="0.25">
      <c r="A530" s="34">
        <v>45550</v>
      </c>
      <c r="B530" s="64">
        <v>9</v>
      </c>
      <c r="C530" s="64">
        <v>7</v>
      </c>
      <c r="D530" s="64">
        <v>1</v>
      </c>
      <c r="E530" s="42">
        <v>26.9998</v>
      </c>
      <c r="F530" s="64" t="str">
        <f>IF(AND(RTO__37[[#This Row],[Month]]&gt;5,RTO__37[[#This Row],[Month]]&lt;10,RTO__37[[#This Row],[Day of Week]]&lt;=5,RTO__37[[#This Row],[Hour]]&gt;=15,RTO__37[[#This Row],[Hour]]&lt;=18),"ON","OFF")</f>
        <v>OFF</v>
      </c>
      <c r="G530"/>
      <c r="H530"/>
      <c r="I530"/>
    </row>
    <row r="531" spans="1:9" x14ac:dyDescent="0.25">
      <c r="A531" s="34">
        <v>45550</v>
      </c>
      <c r="B531" s="64">
        <v>9</v>
      </c>
      <c r="C531" s="64">
        <v>7</v>
      </c>
      <c r="D531" s="64">
        <v>2</v>
      </c>
      <c r="E531" s="42">
        <v>24.236899999999999</v>
      </c>
      <c r="F531" s="64" t="str">
        <f>IF(AND(RTO__37[[#This Row],[Month]]&gt;5,RTO__37[[#This Row],[Month]]&lt;10,RTO__37[[#This Row],[Day of Week]]&lt;=5,RTO__37[[#This Row],[Hour]]&gt;=15,RTO__37[[#This Row],[Hour]]&lt;=18),"ON","OFF")</f>
        <v>OFF</v>
      </c>
      <c r="G531"/>
      <c r="H531"/>
      <c r="I531"/>
    </row>
    <row r="532" spans="1:9" x14ac:dyDescent="0.25">
      <c r="A532" s="34">
        <v>45550</v>
      </c>
      <c r="B532" s="64">
        <v>9</v>
      </c>
      <c r="C532" s="64">
        <v>7</v>
      </c>
      <c r="D532" s="64">
        <v>3</v>
      </c>
      <c r="E532" s="42">
        <v>19.460599999999999</v>
      </c>
      <c r="F532" s="64" t="str">
        <f>IF(AND(RTO__37[[#This Row],[Month]]&gt;5,RTO__37[[#This Row],[Month]]&lt;10,RTO__37[[#This Row],[Day of Week]]&lt;=5,RTO__37[[#This Row],[Hour]]&gt;=15,RTO__37[[#This Row],[Hour]]&lt;=18),"ON","OFF")</f>
        <v>OFF</v>
      </c>
      <c r="G532"/>
      <c r="H532"/>
      <c r="I532"/>
    </row>
    <row r="533" spans="1:9" x14ac:dyDescent="0.25">
      <c r="A533" s="34">
        <v>45550</v>
      </c>
      <c r="B533" s="64">
        <v>9</v>
      </c>
      <c r="C533" s="64">
        <v>7</v>
      </c>
      <c r="D533" s="64">
        <v>4</v>
      </c>
      <c r="E533" s="42">
        <v>18.6265</v>
      </c>
      <c r="F533" s="64" t="str">
        <f>IF(AND(RTO__37[[#This Row],[Month]]&gt;5,RTO__37[[#This Row],[Month]]&lt;10,RTO__37[[#This Row],[Day of Week]]&lt;=5,RTO__37[[#This Row],[Hour]]&gt;=15,RTO__37[[#This Row],[Hour]]&lt;=18),"ON","OFF")</f>
        <v>OFF</v>
      </c>
      <c r="G533"/>
      <c r="H533"/>
      <c r="I533"/>
    </row>
    <row r="534" spans="1:9" x14ac:dyDescent="0.25">
      <c r="A534" s="34">
        <v>45550</v>
      </c>
      <c r="B534" s="64">
        <v>9</v>
      </c>
      <c r="C534" s="64">
        <v>7</v>
      </c>
      <c r="D534" s="64">
        <v>5</v>
      </c>
      <c r="E534" s="42">
        <v>18.071400000000001</v>
      </c>
      <c r="F534" s="64" t="str">
        <f>IF(AND(RTO__37[[#This Row],[Month]]&gt;5,RTO__37[[#This Row],[Month]]&lt;10,RTO__37[[#This Row],[Day of Week]]&lt;=5,RTO__37[[#This Row],[Hour]]&gt;=15,RTO__37[[#This Row],[Hour]]&lt;=18),"ON","OFF")</f>
        <v>OFF</v>
      </c>
      <c r="G534"/>
      <c r="H534"/>
      <c r="I534"/>
    </row>
    <row r="535" spans="1:9" x14ac:dyDescent="0.25">
      <c r="A535" s="34">
        <v>45550</v>
      </c>
      <c r="B535" s="64">
        <v>9</v>
      </c>
      <c r="C535" s="64">
        <v>7</v>
      </c>
      <c r="D535" s="64">
        <v>6</v>
      </c>
      <c r="E535" s="42">
        <v>13.990500000000001</v>
      </c>
      <c r="F535" s="64" t="str">
        <f>IF(AND(RTO__37[[#This Row],[Month]]&gt;5,RTO__37[[#This Row],[Month]]&lt;10,RTO__37[[#This Row],[Day of Week]]&lt;=5,RTO__37[[#This Row],[Hour]]&gt;=15,RTO__37[[#This Row],[Hour]]&lt;=18),"ON","OFF")</f>
        <v>OFF</v>
      </c>
      <c r="G535"/>
      <c r="H535"/>
      <c r="I535"/>
    </row>
    <row r="536" spans="1:9" x14ac:dyDescent="0.25">
      <c r="A536" s="34">
        <v>45550</v>
      </c>
      <c r="B536" s="64">
        <v>9</v>
      </c>
      <c r="C536" s="64">
        <v>7</v>
      </c>
      <c r="D536" s="64">
        <v>7</v>
      </c>
      <c r="E536" s="42">
        <v>6.7027999999999999</v>
      </c>
      <c r="F536" s="64" t="str">
        <f>IF(AND(RTO__37[[#This Row],[Month]]&gt;5,RTO__37[[#This Row],[Month]]&lt;10,RTO__37[[#This Row],[Day of Week]]&lt;=5,RTO__37[[#This Row],[Hour]]&gt;=15,RTO__37[[#This Row],[Hour]]&lt;=18),"ON","OFF")</f>
        <v>OFF</v>
      </c>
      <c r="G536"/>
      <c r="H536"/>
      <c r="I536"/>
    </row>
    <row r="537" spans="1:9" x14ac:dyDescent="0.25">
      <c r="A537" s="34">
        <v>45550</v>
      </c>
      <c r="B537" s="64">
        <v>9</v>
      </c>
      <c r="C537" s="64">
        <v>7</v>
      </c>
      <c r="D537" s="64">
        <v>8</v>
      </c>
      <c r="E537" s="42">
        <v>4.8426999999999998</v>
      </c>
      <c r="F537" s="64" t="str">
        <f>IF(AND(RTO__37[[#This Row],[Month]]&gt;5,RTO__37[[#This Row],[Month]]&lt;10,RTO__37[[#This Row],[Day of Week]]&lt;=5,RTO__37[[#This Row],[Hour]]&gt;=15,RTO__37[[#This Row],[Hour]]&lt;=18),"ON","OFF")</f>
        <v>OFF</v>
      </c>
      <c r="G537"/>
      <c r="H537"/>
      <c r="I537"/>
    </row>
    <row r="538" spans="1:9" x14ac:dyDescent="0.25">
      <c r="A538" s="34">
        <v>45550</v>
      </c>
      <c r="B538" s="64">
        <v>9</v>
      </c>
      <c r="C538" s="64">
        <v>7</v>
      </c>
      <c r="D538" s="64">
        <v>9</v>
      </c>
      <c r="E538" s="42">
        <v>7.0658000000000003</v>
      </c>
      <c r="F538" s="64" t="str">
        <f>IF(AND(RTO__37[[#This Row],[Month]]&gt;5,RTO__37[[#This Row],[Month]]&lt;10,RTO__37[[#This Row],[Day of Week]]&lt;=5,RTO__37[[#This Row],[Hour]]&gt;=15,RTO__37[[#This Row],[Hour]]&lt;=18),"ON","OFF")</f>
        <v>OFF</v>
      </c>
      <c r="G538"/>
      <c r="H538"/>
      <c r="I538"/>
    </row>
    <row r="539" spans="1:9" x14ac:dyDescent="0.25">
      <c r="A539" s="34">
        <v>45550</v>
      </c>
      <c r="B539" s="64">
        <v>9</v>
      </c>
      <c r="C539" s="64">
        <v>7</v>
      </c>
      <c r="D539" s="64">
        <v>10</v>
      </c>
      <c r="E539" s="42">
        <v>3.5381999999999998</v>
      </c>
      <c r="F539" s="64" t="str">
        <f>IF(AND(RTO__37[[#This Row],[Month]]&gt;5,RTO__37[[#This Row],[Month]]&lt;10,RTO__37[[#This Row],[Day of Week]]&lt;=5,RTO__37[[#This Row],[Hour]]&gt;=15,RTO__37[[#This Row],[Hour]]&lt;=18),"ON","OFF")</f>
        <v>OFF</v>
      </c>
      <c r="G539"/>
      <c r="H539"/>
      <c r="I539"/>
    </row>
    <row r="540" spans="1:9" x14ac:dyDescent="0.25">
      <c r="A540" s="34">
        <v>45550</v>
      </c>
      <c r="B540" s="64">
        <v>9</v>
      </c>
      <c r="C540" s="64">
        <v>7</v>
      </c>
      <c r="D540" s="64">
        <v>11</v>
      </c>
      <c r="E540" s="42">
        <v>4.2827999999999999</v>
      </c>
      <c r="F540" s="64" t="str">
        <f>IF(AND(RTO__37[[#This Row],[Month]]&gt;5,RTO__37[[#This Row],[Month]]&lt;10,RTO__37[[#This Row],[Day of Week]]&lt;=5,RTO__37[[#This Row],[Hour]]&gt;=15,RTO__37[[#This Row],[Hour]]&lt;=18),"ON","OFF")</f>
        <v>OFF</v>
      </c>
      <c r="G540"/>
      <c r="H540"/>
      <c r="I540"/>
    </row>
    <row r="541" spans="1:9" x14ac:dyDescent="0.25">
      <c r="A541" s="34">
        <v>45550</v>
      </c>
      <c r="B541" s="64">
        <v>9</v>
      </c>
      <c r="C541" s="64">
        <v>7</v>
      </c>
      <c r="D541" s="64">
        <v>12</v>
      </c>
      <c r="E541" s="42">
        <v>6.5105000000000004</v>
      </c>
      <c r="F541" s="64" t="str">
        <f>IF(AND(RTO__37[[#This Row],[Month]]&gt;5,RTO__37[[#This Row],[Month]]&lt;10,RTO__37[[#This Row],[Day of Week]]&lt;=5,RTO__37[[#This Row],[Hour]]&gt;=15,RTO__37[[#This Row],[Hour]]&lt;=18),"ON","OFF")</f>
        <v>OFF</v>
      </c>
      <c r="G541"/>
      <c r="H541"/>
      <c r="I541"/>
    </row>
    <row r="542" spans="1:9" x14ac:dyDescent="0.25">
      <c r="A542" s="34">
        <v>45550</v>
      </c>
      <c r="B542" s="64">
        <v>9</v>
      </c>
      <c r="C542" s="64">
        <v>7</v>
      </c>
      <c r="D542" s="64">
        <v>13</v>
      </c>
      <c r="E542" s="42">
        <v>4.0570000000000004</v>
      </c>
      <c r="F542" s="64" t="str">
        <f>IF(AND(RTO__37[[#This Row],[Month]]&gt;5,RTO__37[[#This Row],[Month]]&lt;10,RTO__37[[#This Row],[Day of Week]]&lt;=5,RTO__37[[#This Row],[Hour]]&gt;=15,RTO__37[[#This Row],[Hour]]&lt;=18),"ON","OFF")</f>
        <v>OFF</v>
      </c>
      <c r="G542"/>
      <c r="H542"/>
      <c r="I542"/>
    </row>
    <row r="543" spans="1:9" x14ac:dyDescent="0.25">
      <c r="A543" s="34">
        <v>45550</v>
      </c>
      <c r="B543" s="64">
        <v>9</v>
      </c>
      <c r="C543" s="64">
        <v>7</v>
      </c>
      <c r="D543" s="64">
        <v>14</v>
      </c>
      <c r="E543" s="42">
        <v>3.3799000000000001</v>
      </c>
      <c r="F543" s="64" t="str">
        <f>IF(AND(RTO__37[[#This Row],[Month]]&gt;5,RTO__37[[#This Row],[Month]]&lt;10,RTO__37[[#This Row],[Day of Week]]&lt;=5,RTO__37[[#This Row],[Hour]]&gt;=15,RTO__37[[#This Row],[Hour]]&lt;=18),"ON","OFF")</f>
        <v>OFF</v>
      </c>
      <c r="G543"/>
      <c r="H543"/>
      <c r="I543"/>
    </row>
    <row r="544" spans="1:9" x14ac:dyDescent="0.25">
      <c r="A544" s="34">
        <v>45550</v>
      </c>
      <c r="B544" s="64">
        <v>9</v>
      </c>
      <c r="C544" s="64">
        <v>7</v>
      </c>
      <c r="D544" s="64">
        <v>15</v>
      </c>
      <c r="E544" s="42">
        <v>2.3593000000000002</v>
      </c>
      <c r="F544" s="64" t="str">
        <f>IF(AND(RTO__37[[#This Row],[Month]]&gt;5,RTO__37[[#This Row],[Month]]&lt;10,RTO__37[[#This Row],[Day of Week]]&lt;=5,RTO__37[[#This Row],[Hour]]&gt;=15,RTO__37[[#This Row],[Hour]]&lt;=18),"ON","OFF")</f>
        <v>OFF</v>
      </c>
      <c r="G544"/>
      <c r="H544"/>
      <c r="I544"/>
    </row>
    <row r="545" spans="1:9" x14ac:dyDescent="0.25">
      <c r="A545" s="34">
        <v>45550</v>
      </c>
      <c r="B545" s="64">
        <v>9</v>
      </c>
      <c r="C545" s="64">
        <v>7</v>
      </c>
      <c r="D545" s="64">
        <v>16</v>
      </c>
      <c r="E545" s="42">
        <v>5.3426</v>
      </c>
      <c r="F545" s="64" t="str">
        <f>IF(AND(RTO__37[[#This Row],[Month]]&gt;5,RTO__37[[#This Row],[Month]]&lt;10,RTO__37[[#This Row],[Day of Week]]&lt;=5,RTO__37[[#This Row],[Hour]]&gt;=15,RTO__37[[#This Row],[Hour]]&lt;=18),"ON","OFF")</f>
        <v>OFF</v>
      </c>
      <c r="G545"/>
      <c r="H545"/>
      <c r="I545"/>
    </row>
    <row r="546" spans="1:9" x14ac:dyDescent="0.25">
      <c r="A546" s="34">
        <v>45550</v>
      </c>
      <c r="B546" s="64">
        <v>9</v>
      </c>
      <c r="C546" s="64">
        <v>7</v>
      </c>
      <c r="D546" s="64">
        <v>17</v>
      </c>
      <c r="E546" s="42">
        <v>14.5059</v>
      </c>
      <c r="F546" s="64" t="str">
        <f>IF(AND(RTO__37[[#This Row],[Month]]&gt;5,RTO__37[[#This Row],[Month]]&lt;10,RTO__37[[#This Row],[Day of Week]]&lt;=5,RTO__37[[#This Row],[Hour]]&gt;=15,RTO__37[[#This Row],[Hour]]&lt;=18),"ON","OFF")</f>
        <v>OFF</v>
      </c>
      <c r="G546"/>
      <c r="H546"/>
      <c r="I546"/>
    </row>
    <row r="547" spans="1:9" x14ac:dyDescent="0.25">
      <c r="A547" s="34">
        <v>45550</v>
      </c>
      <c r="B547" s="64">
        <v>9</v>
      </c>
      <c r="C547" s="64">
        <v>7</v>
      </c>
      <c r="D547" s="64">
        <v>18</v>
      </c>
      <c r="E547" s="42">
        <v>36.937800000000003</v>
      </c>
      <c r="F547" s="64" t="str">
        <f>IF(AND(RTO__37[[#This Row],[Month]]&gt;5,RTO__37[[#This Row],[Month]]&lt;10,RTO__37[[#This Row],[Day of Week]]&lt;=5,RTO__37[[#This Row],[Hour]]&gt;=15,RTO__37[[#This Row],[Hour]]&lt;=18),"ON","OFF")</f>
        <v>OFF</v>
      </c>
      <c r="G547"/>
      <c r="H547"/>
      <c r="I547"/>
    </row>
    <row r="548" spans="1:9" x14ac:dyDescent="0.25">
      <c r="A548" s="34">
        <v>45550</v>
      </c>
      <c r="B548" s="64">
        <v>9</v>
      </c>
      <c r="C548" s="64">
        <v>7</v>
      </c>
      <c r="D548" s="64">
        <v>19</v>
      </c>
      <c r="E548" s="42">
        <v>36.2196</v>
      </c>
      <c r="F548" s="64" t="str">
        <f>IF(AND(RTO__37[[#This Row],[Month]]&gt;5,RTO__37[[#This Row],[Month]]&lt;10,RTO__37[[#This Row],[Day of Week]]&lt;=5,RTO__37[[#This Row],[Hour]]&gt;=15,RTO__37[[#This Row],[Hour]]&lt;=18),"ON","OFF")</f>
        <v>OFF</v>
      </c>
      <c r="G548"/>
      <c r="H548"/>
      <c r="I548"/>
    </row>
    <row r="549" spans="1:9" x14ac:dyDescent="0.25">
      <c r="A549" s="34">
        <v>45550</v>
      </c>
      <c r="B549" s="64">
        <v>9</v>
      </c>
      <c r="C549" s="64">
        <v>7</v>
      </c>
      <c r="D549" s="64">
        <v>20</v>
      </c>
      <c r="E549" s="42">
        <v>30.248000000000001</v>
      </c>
      <c r="F549" s="64" t="str">
        <f>IF(AND(RTO__37[[#This Row],[Month]]&gt;5,RTO__37[[#This Row],[Month]]&lt;10,RTO__37[[#This Row],[Day of Week]]&lt;=5,RTO__37[[#This Row],[Hour]]&gt;=15,RTO__37[[#This Row],[Hour]]&lt;=18),"ON","OFF")</f>
        <v>OFF</v>
      </c>
      <c r="G549"/>
      <c r="H549"/>
      <c r="I549"/>
    </row>
    <row r="550" spans="1:9" x14ac:dyDescent="0.25">
      <c r="A550" s="34">
        <v>45550</v>
      </c>
      <c r="B550" s="64">
        <v>9</v>
      </c>
      <c r="C550" s="64">
        <v>7</v>
      </c>
      <c r="D550" s="64">
        <v>21</v>
      </c>
      <c r="E550" s="42">
        <v>28.9177</v>
      </c>
      <c r="F550" s="64" t="str">
        <f>IF(AND(RTO__37[[#This Row],[Month]]&gt;5,RTO__37[[#This Row],[Month]]&lt;10,RTO__37[[#This Row],[Day of Week]]&lt;=5,RTO__37[[#This Row],[Hour]]&gt;=15,RTO__37[[#This Row],[Hour]]&lt;=18),"ON","OFF")</f>
        <v>OFF</v>
      </c>
      <c r="G550"/>
      <c r="H550"/>
      <c r="I550"/>
    </row>
    <row r="551" spans="1:9" x14ac:dyDescent="0.25">
      <c r="A551" s="34">
        <v>45550</v>
      </c>
      <c r="B551" s="64">
        <v>9</v>
      </c>
      <c r="C551" s="64">
        <v>7</v>
      </c>
      <c r="D551" s="64">
        <v>22</v>
      </c>
      <c r="E551" s="42">
        <v>7.8182999999999998</v>
      </c>
      <c r="F551" s="64" t="str">
        <f>IF(AND(RTO__37[[#This Row],[Month]]&gt;5,RTO__37[[#This Row],[Month]]&lt;10,RTO__37[[#This Row],[Day of Week]]&lt;=5,RTO__37[[#This Row],[Hour]]&gt;=15,RTO__37[[#This Row],[Hour]]&lt;=18),"ON","OFF")</f>
        <v>OFF</v>
      </c>
      <c r="G551"/>
      <c r="H551"/>
      <c r="I551"/>
    </row>
    <row r="552" spans="1:9" x14ac:dyDescent="0.25">
      <c r="A552" s="34">
        <v>45550</v>
      </c>
      <c r="B552" s="64">
        <v>9</v>
      </c>
      <c r="C552" s="64">
        <v>7</v>
      </c>
      <c r="D552" s="64">
        <v>23</v>
      </c>
      <c r="E552" s="42">
        <v>23.234300000000001</v>
      </c>
      <c r="F552" s="64" t="str">
        <f>IF(AND(RTO__37[[#This Row],[Month]]&gt;5,RTO__37[[#This Row],[Month]]&lt;10,RTO__37[[#This Row],[Day of Week]]&lt;=5,RTO__37[[#This Row],[Hour]]&gt;=15,RTO__37[[#This Row],[Hour]]&lt;=18),"ON","OFF")</f>
        <v>OFF</v>
      </c>
      <c r="G552"/>
      <c r="H552"/>
      <c r="I552"/>
    </row>
    <row r="553" spans="1:9" x14ac:dyDescent="0.25">
      <c r="A553" s="34">
        <v>45550</v>
      </c>
      <c r="B553" s="64">
        <v>9</v>
      </c>
      <c r="C553" s="64">
        <v>7</v>
      </c>
      <c r="D553" s="64">
        <v>24</v>
      </c>
      <c r="E553" s="42">
        <v>18.907</v>
      </c>
      <c r="F553" s="64" t="str">
        <f>IF(AND(RTO__37[[#This Row],[Month]]&gt;5,RTO__37[[#This Row],[Month]]&lt;10,RTO__37[[#This Row],[Day of Week]]&lt;=5,RTO__37[[#This Row],[Hour]]&gt;=15,RTO__37[[#This Row],[Hour]]&lt;=18),"ON","OFF")</f>
        <v>OFF</v>
      </c>
      <c r="G553"/>
      <c r="H553"/>
      <c r="I553"/>
    </row>
    <row r="554" spans="1:9" x14ac:dyDescent="0.25">
      <c r="A554" s="34">
        <v>45551</v>
      </c>
      <c r="B554" s="64">
        <v>9</v>
      </c>
      <c r="C554" s="64">
        <v>1</v>
      </c>
      <c r="D554" s="64">
        <v>1</v>
      </c>
      <c r="E554" s="42">
        <v>24.621300000000002</v>
      </c>
      <c r="F554" s="64" t="str">
        <f>IF(AND(RTO__37[[#This Row],[Month]]&gt;5,RTO__37[[#This Row],[Month]]&lt;10,RTO__37[[#This Row],[Day of Week]]&lt;=5,RTO__37[[#This Row],[Hour]]&gt;=15,RTO__37[[#This Row],[Hour]]&lt;=18),"ON","OFF")</f>
        <v>OFF</v>
      </c>
      <c r="G554"/>
      <c r="H554"/>
      <c r="I554"/>
    </row>
    <row r="555" spans="1:9" x14ac:dyDescent="0.25">
      <c r="A555" s="34">
        <v>45551</v>
      </c>
      <c r="B555" s="64">
        <v>9</v>
      </c>
      <c r="C555" s="64">
        <v>1</v>
      </c>
      <c r="D555" s="64">
        <v>2</v>
      </c>
      <c r="E555" s="42">
        <v>16.743200000000002</v>
      </c>
      <c r="F555" s="64" t="str">
        <f>IF(AND(RTO__37[[#This Row],[Month]]&gt;5,RTO__37[[#This Row],[Month]]&lt;10,RTO__37[[#This Row],[Day of Week]]&lt;=5,RTO__37[[#This Row],[Hour]]&gt;=15,RTO__37[[#This Row],[Hour]]&lt;=18),"ON","OFF")</f>
        <v>OFF</v>
      </c>
      <c r="G555"/>
      <c r="H555"/>
      <c r="I555"/>
    </row>
    <row r="556" spans="1:9" x14ac:dyDescent="0.25">
      <c r="A556" s="34">
        <v>45551</v>
      </c>
      <c r="B556" s="64">
        <v>9</v>
      </c>
      <c r="C556" s="64">
        <v>1</v>
      </c>
      <c r="D556" s="64">
        <v>3</v>
      </c>
      <c r="E556" s="42">
        <v>8.4070999999999998</v>
      </c>
      <c r="F556" s="64" t="str">
        <f>IF(AND(RTO__37[[#This Row],[Month]]&gt;5,RTO__37[[#This Row],[Month]]&lt;10,RTO__37[[#This Row],[Day of Week]]&lt;=5,RTO__37[[#This Row],[Hour]]&gt;=15,RTO__37[[#This Row],[Hour]]&lt;=18),"ON","OFF")</f>
        <v>OFF</v>
      </c>
      <c r="G556"/>
      <c r="H556"/>
      <c r="I556"/>
    </row>
    <row r="557" spans="1:9" x14ac:dyDescent="0.25">
      <c r="A557" s="34">
        <v>45551</v>
      </c>
      <c r="B557" s="64">
        <v>9</v>
      </c>
      <c r="C557" s="64">
        <v>1</v>
      </c>
      <c r="D557" s="64">
        <v>4</v>
      </c>
      <c r="E557" s="42">
        <v>7.8558000000000003</v>
      </c>
      <c r="F557" s="64" t="str">
        <f>IF(AND(RTO__37[[#This Row],[Month]]&gt;5,RTO__37[[#This Row],[Month]]&lt;10,RTO__37[[#This Row],[Day of Week]]&lt;=5,RTO__37[[#This Row],[Hour]]&gt;=15,RTO__37[[#This Row],[Hour]]&lt;=18),"ON","OFF")</f>
        <v>OFF</v>
      </c>
      <c r="G557"/>
      <c r="H557"/>
      <c r="I557"/>
    </row>
    <row r="558" spans="1:9" x14ac:dyDescent="0.25">
      <c r="A558" s="34">
        <v>45551</v>
      </c>
      <c r="B558" s="64">
        <v>9</v>
      </c>
      <c r="C558" s="64">
        <v>1</v>
      </c>
      <c r="D558" s="64">
        <v>5</v>
      </c>
      <c r="E558" s="42">
        <v>7.9131999999999998</v>
      </c>
      <c r="F558" s="64" t="str">
        <f>IF(AND(RTO__37[[#This Row],[Month]]&gt;5,RTO__37[[#This Row],[Month]]&lt;10,RTO__37[[#This Row],[Day of Week]]&lt;=5,RTO__37[[#This Row],[Hour]]&gt;=15,RTO__37[[#This Row],[Hour]]&lt;=18),"ON","OFF")</f>
        <v>OFF</v>
      </c>
      <c r="G558"/>
      <c r="H558"/>
      <c r="I558"/>
    </row>
    <row r="559" spans="1:9" x14ac:dyDescent="0.25">
      <c r="A559" s="34">
        <v>45551</v>
      </c>
      <c r="B559" s="64">
        <v>9</v>
      </c>
      <c r="C559" s="64">
        <v>1</v>
      </c>
      <c r="D559" s="64">
        <v>6</v>
      </c>
      <c r="E559" s="42">
        <v>13.831799999999999</v>
      </c>
      <c r="F559" s="64" t="str">
        <f>IF(AND(RTO__37[[#This Row],[Month]]&gt;5,RTO__37[[#This Row],[Month]]&lt;10,RTO__37[[#This Row],[Day of Week]]&lt;=5,RTO__37[[#This Row],[Hour]]&gt;=15,RTO__37[[#This Row],[Hour]]&lt;=18),"ON","OFF")</f>
        <v>OFF</v>
      </c>
      <c r="G559"/>
      <c r="H559"/>
      <c r="I559"/>
    </row>
    <row r="560" spans="1:9" x14ac:dyDescent="0.25">
      <c r="A560" s="34">
        <v>45551</v>
      </c>
      <c r="B560" s="64">
        <v>9</v>
      </c>
      <c r="C560" s="64">
        <v>1</v>
      </c>
      <c r="D560" s="64">
        <v>7</v>
      </c>
      <c r="E560" s="42">
        <v>3.3302999999999998</v>
      </c>
      <c r="F560" s="64" t="str">
        <f>IF(AND(RTO__37[[#This Row],[Month]]&gt;5,RTO__37[[#This Row],[Month]]&lt;10,RTO__37[[#This Row],[Day of Week]]&lt;=5,RTO__37[[#This Row],[Hour]]&gt;=15,RTO__37[[#This Row],[Hour]]&lt;=18),"ON","OFF")</f>
        <v>OFF</v>
      </c>
      <c r="G560"/>
      <c r="H560"/>
      <c r="I560"/>
    </row>
    <row r="561" spans="1:9" x14ac:dyDescent="0.25">
      <c r="A561" s="34">
        <v>45551</v>
      </c>
      <c r="B561" s="64">
        <v>9</v>
      </c>
      <c r="C561" s="64">
        <v>1</v>
      </c>
      <c r="D561" s="64">
        <v>8</v>
      </c>
      <c r="E561" s="42">
        <v>3.2147999999999999</v>
      </c>
      <c r="F561" s="64" t="str">
        <f>IF(AND(RTO__37[[#This Row],[Month]]&gt;5,RTO__37[[#This Row],[Month]]&lt;10,RTO__37[[#This Row],[Day of Week]]&lt;=5,RTO__37[[#This Row],[Hour]]&gt;=15,RTO__37[[#This Row],[Hour]]&lt;=18),"ON","OFF")</f>
        <v>OFF</v>
      </c>
      <c r="G561"/>
      <c r="H561"/>
      <c r="I561"/>
    </row>
    <row r="562" spans="1:9" x14ac:dyDescent="0.25">
      <c r="A562" s="34">
        <v>45551</v>
      </c>
      <c r="B562" s="64">
        <v>9</v>
      </c>
      <c r="C562" s="64">
        <v>1</v>
      </c>
      <c r="D562" s="64">
        <v>9</v>
      </c>
      <c r="E562" s="42">
        <v>11.870799999999999</v>
      </c>
      <c r="F562" s="64" t="str">
        <f>IF(AND(RTO__37[[#This Row],[Month]]&gt;5,RTO__37[[#This Row],[Month]]&lt;10,RTO__37[[#This Row],[Day of Week]]&lt;=5,RTO__37[[#This Row],[Hour]]&gt;=15,RTO__37[[#This Row],[Hour]]&lt;=18),"ON","OFF")</f>
        <v>OFF</v>
      </c>
      <c r="G562"/>
      <c r="H562"/>
      <c r="I562"/>
    </row>
    <row r="563" spans="1:9" x14ac:dyDescent="0.25">
      <c r="A563" s="34">
        <v>45551</v>
      </c>
      <c r="B563" s="64">
        <v>9</v>
      </c>
      <c r="C563" s="64">
        <v>1</v>
      </c>
      <c r="D563" s="64">
        <v>10</v>
      </c>
      <c r="E563" s="42">
        <v>12.319100000000001</v>
      </c>
      <c r="F563" s="64" t="str">
        <f>IF(AND(RTO__37[[#This Row],[Month]]&gt;5,RTO__37[[#This Row],[Month]]&lt;10,RTO__37[[#This Row],[Day of Week]]&lt;=5,RTO__37[[#This Row],[Hour]]&gt;=15,RTO__37[[#This Row],[Hour]]&lt;=18),"ON","OFF")</f>
        <v>OFF</v>
      </c>
      <c r="G563"/>
      <c r="H563"/>
      <c r="I563"/>
    </row>
    <row r="564" spans="1:9" x14ac:dyDescent="0.25">
      <c r="A564" s="34">
        <v>45551</v>
      </c>
      <c r="B564" s="64">
        <v>9</v>
      </c>
      <c r="C564" s="64">
        <v>1</v>
      </c>
      <c r="D564" s="64">
        <v>11</v>
      </c>
      <c r="E564" s="42">
        <v>7.2443</v>
      </c>
      <c r="F564" s="64" t="str">
        <f>IF(AND(RTO__37[[#This Row],[Month]]&gt;5,RTO__37[[#This Row],[Month]]&lt;10,RTO__37[[#This Row],[Day of Week]]&lt;=5,RTO__37[[#This Row],[Hour]]&gt;=15,RTO__37[[#This Row],[Hour]]&lt;=18),"ON","OFF")</f>
        <v>OFF</v>
      </c>
      <c r="G564"/>
      <c r="H564"/>
      <c r="I564"/>
    </row>
    <row r="565" spans="1:9" x14ac:dyDescent="0.25">
      <c r="A565" s="34">
        <v>45551</v>
      </c>
      <c r="B565" s="64">
        <v>9</v>
      </c>
      <c r="C565" s="64">
        <v>1</v>
      </c>
      <c r="D565" s="64">
        <v>12</v>
      </c>
      <c r="E565" s="42">
        <v>13.6008</v>
      </c>
      <c r="F565" s="64" t="str">
        <f>IF(AND(RTO__37[[#This Row],[Month]]&gt;5,RTO__37[[#This Row],[Month]]&lt;10,RTO__37[[#This Row],[Day of Week]]&lt;=5,RTO__37[[#This Row],[Hour]]&gt;=15,RTO__37[[#This Row],[Hour]]&lt;=18),"ON","OFF")</f>
        <v>OFF</v>
      </c>
      <c r="G565"/>
      <c r="H565"/>
      <c r="I565"/>
    </row>
    <row r="566" spans="1:9" x14ac:dyDescent="0.25">
      <c r="A566" s="34">
        <v>45551</v>
      </c>
      <c r="B566" s="64">
        <v>9</v>
      </c>
      <c r="C566" s="64">
        <v>1</v>
      </c>
      <c r="D566" s="64">
        <v>13</v>
      </c>
      <c r="E566" s="42">
        <v>8.7623999999999995</v>
      </c>
      <c r="F566" s="64" t="str">
        <f>IF(AND(RTO__37[[#This Row],[Month]]&gt;5,RTO__37[[#This Row],[Month]]&lt;10,RTO__37[[#This Row],[Day of Week]]&lt;=5,RTO__37[[#This Row],[Hour]]&gt;=15,RTO__37[[#This Row],[Hour]]&lt;=18),"ON","OFF")</f>
        <v>OFF</v>
      </c>
      <c r="G566"/>
      <c r="H566"/>
      <c r="I566"/>
    </row>
    <row r="567" spans="1:9" x14ac:dyDescent="0.25">
      <c r="A567" s="34">
        <v>45551</v>
      </c>
      <c r="B567" s="64">
        <v>9</v>
      </c>
      <c r="C567" s="64">
        <v>1</v>
      </c>
      <c r="D567" s="64">
        <v>14</v>
      </c>
      <c r="E567" s="42">
        <v>9.1869999999999994</v>
      </c>
      <c r="F567" s="64" t="str">
        <f>IF(AND(RTO__37[[#This Row],[Month]]&gt;5,RTO__37[[#This Row],[Month]]&lt;10,RTO__37[[#This Row],[Day of Week]]&lt;=5,RTO__37[[#This Row],[Hour]]&gt;=15,RTO__37[[#This Row],[Hour]]&lt;=18),"ON","OFF")</f>
        <v>OFF</v>
      </c>
      <c r="G567"/>
      <c r="H567"/>
      <c r="I567"/>
    </row>
    <row r="568" spans="1:9" x14ac:dyDescent="0.25">
      <c r="A568" s="34">
        <v>45551</v>
      </c>
      <c r="B568" s="64">
        <v>9</v>
      </c>
      <c r="C568" s="64">
        <v>1</v>
      </c>
      <c r="D568" s="64">
        <v>15</v>
      </c>
      <c r="E568" s="42">
        <v>8.4804999999999993</v>
      </c>
      <c r="F568" s="64" t="str">
        <f>IF(AND(RTO__37[[#This Row],[Month]]&gt;5,RTO__37[[#This Row],[Month]]&lt;10,RTO__37[[#This Row],[Day of Week]]&lt;=5,RTO__37[[#This Row],[Hour]]&gt;=15,RTO__37[[#This Row],[Hour]]&lt;=18),"ON","OFF")</f>
        <v>ON</v>
      </c>
      <c r="G568"/>
      <c r="H568"/>
      <c r="I568"/>
    </row>
    <row r="569" spans="1:9" x14ac:dyDescent="0.25">
      <c r="A569" s="34">
        <v>45551</v>
      </c>
      <c r="B569" s="64">
        <v>9</v>
      </c>
      <c r="C569" s="64">
        <v>1</v>
      </c>
      <c r="D569" s="64">
        <v>16</v>
      </c>
      <c r="E569" s="42">
        <v>7.9337</v>
      </c>
      <c r="F569" s="64" t="str">
        <f>IF(AND(RTO__37[[#This Row],[Month]]&gt;5,RTO__37[[#This Row],[Month]]&lt;10,RTO__37[[#This Row],[Day of Week]]&lt;=5,RTO__37[[#This Row],[Hour]]&gt;=15,RTO__37[[#This Row],[Hour]]&lt;=18),"ON","OFF")</f>
        <v>ON</v>
      </c>
      <c r="G569"/>
      <c r="H569"/>
      <c r="I569"/>
    </row>
    <row r="570" spans="1:9" x14ac:dyDescent="0.25">
      <c r="A570" s="34">
        <v>45551</v>
      </c>
      <c r="B570" s="64">
        <v>9</v>
      </c>
      <c r="C570" s="64">
        <v>1</v>
      </c>
      <c r="D570" s="64">
        <v>17</v>
      </c>
      <c r="E570" s="42">
        <v>10.319000000000001</v>
      </c>
      <c r="F570" s="64" t="str">
        <f>IF(AND(RTO__37[[#This Row],[Month]]&gt;5,RTO__37[[#This Row],[Month]]&lt;10,RTO__37[[#This Row],[Day of Week]]&lt;=5,RTO__37[[#This Row],[Hour]]&gt;=15,RTO__37[[#This Row],[Hour]]&lt;=18),"ON","OFF")</f>
        <v>ON</v>
      </c>
      <c r="G570"/>
      <c r="H570"/>
      <c r="I570"/>
    </row>
    <row r="571" spans="1:9" x14ac:dyDescent="0.25">
      <c r="A571" s="34">
        <v>45551</v>
      </c>
      <c r="B571" s="64">
        <v>9</v>
      </c>
      <c r="C571" s="64">
        <v>1</v>
      </c>
      <c r="D571" s="64">
        <v>18</v>
      </c>
      <c r="E571" s="42">
        <v>473.68079999999998</v>
      </c>
      <c r="F571" s="64" t="str">
        <f>IF(AND(RTO__37[[#This Row],[Month]]&gt;5,RTO__37[[#This Row],[Month]]&lt;10,RTO__37[[#This Row],[Day of Week]]&lt;=5,RTO__37[[#This Row],[Hour]]&gt;=15,RTO__37[[#This Row],[Hour]]&lt;=18),"ON","OFF")</f>
        <v>ON</v>
      </c>
      <c r="G571"/>
      <c r="H571"/>
      <c r="I571"/>
    </row>
    <row r="572" spans="1:9" x14ac:dyDescent="0.25">
      <c r="A572" s="34">
        <v>45551</v>
      </c>
      <c r="B572" s="64">
        <v>9</v>
      </c>
      <c r="C572" s="64">
        <v>1</v>
      </c>
      <c r="D572" s="64">
        <v>19</v>
      </c>
      <c r="E572" s="42">
        <v>34.134599999999999</v>
      </c>
      <c r="F572" s="64" t="str">
        <f>IF(AND(RTO__37[[#This Row],[Month]]&gt;5,RTO__37[[#This Row],[Month]]&lt;10,RTO__37[[#This Row],[Day of Week]]&lt;=5,RTO__37[[#This Row],[Hour]]&gt;=15,RTO__37[[#This Row],[Hour]]&lt;=18),"ON","OFF")</f>
        <v>OFF</v>
      </c>
      <c r="G572"/>
      <c r="H572"/>
      <c r="I572"/>
    </row>
    <row r="573" spans="1:9" x14ac:dyDescent="0.25">
      <c r="A573" s="34">
        <v>45551</v>
      </c>
      <c r="B573" s="64">
        <v>9</v>
      </c>
      <c r="C573" s="64">
        <v>1</v>
      </c>
      <c r="D573" s="64">
        <v>20</v>
      </c>
      <c r="E573" s="42">
        <v>32.120600000000003</v>
      </c>
      <c r="F573" s="64" t="str">
        <f>IF(AND(RTO__37[[#This Row],[Month]]&gt;5,RTO__37[[#This Row],[Month]]&lt;10,RTO__37[[#This Row],[Day of Week]]&lt;=5,RTO__37[[#This Row],[Hour]]&gt;=15,RTO__37[[#This Row],[Hour]]&lt;=18),"ON","OFF")</f>
        <v>OFF</v>
      </c>
      <c r="G573"/>
      <c r="H573"/>
      <c r="I573"/>
    </row>
    <row r="574" spans="1:9" x14ac:dyDescent="0.25">
      <c r="A574" s="34">
        <v>45551</v>
      </c>
      <c r="B574" s="64">
        <v>9</v>
      </c>
      <c r="C574" s="64">
        <v>1</v>
      </c>
      <c r="D574" s="64">
        <v>21</v>
      </c>
      <c r="E574" s="42">
        <v>28.0763</v>
      </c>
      <c r="F574" s="64" t="str">
        <f>IF(AND(RTO__37[[#This Row],[Month]]&gt;5,RTO__37[[#This Row],[Month]]&lt;10,RTO__37[[#This Row],[Day of Week]]&lt;=5,RTO__37[[#This Row],[Hour]]&gt;=15,RTO__37[[#This Row],[Hour]]&lt;=18),"ON","OFF")</f>
        <v>OFF</v>
      </c>
      <c r="G574"/>
      <c r="H574"/>
      <c r="I574"/>
    </row>
    <row r="575" spans="1:9" x14ac:dyDescent="0.25">
      <c r="A575" s="34">
        <v>45551</v>
      </c>
      <c r="B575" s="64">
        <v>9</v>
      </c>
      <c r="C575" s="64">
        <v>1</v>
      </c>
      <c r="D575" s="64">
        <v>22</v>
      </c>
      <c r="E575" s="42">
        <v>21.892499999999998</v>
      </c>
      <c r="F575" s="64" t="str">
        <f>IF(AND(RTO__37[[#This Row],[Month]]&gt;5,RTO__37[[#This Row],[Month]]&lt;10,RTO__37[[#This Row],[Day of Week]]&lt;=5,RTO__37[[#This Row],[Hour]]&gt;=15,RTO__37[[#This Row],[Hour]]&lt;=18),"ON","OFF")</f>
        <v>OFF</v>
      </c>
      <c r="G575"/>
      <c r="H575"/>
      <c r="I575"/>
    </row>
    <row r="576" spans="1:9" x14ac:dyDescent="0.25">
      <c r="A576" s="34">
        <v>45551</v>
      </c>
      <c r="B576" s="64">
        <v>9</v>
      </c>
      <c r="C576" s="64">
        <v>1</v>
      </c>
      <c r="D576" s="64">
        <v>23</v>
      </c>
      <c r="E576" s="42">
        <v>31.340699999999998</v>
      </c>
      <c r="F576" s="64" t="str">
        <f>IF(AND(RTO__37[[#This Row],[Month]]&gt;5,RTO__37[[#This Row],[Month]]&lt;10,RTO__37[[#This Row],[Day of Week]]&lt;=5,RTO__37[[#This Row],[Hour]]&gt;=15,RTO__37[[#This Row],[Hour]]&lt;=18),"ON","OFF")</f>
        <v>OFF</v>
      </c>
      <c r="G576"/>
      <c r="H576"/>
      <c r="I576"/>
    </row>
    <row r="577" spans="1:9" x14ac:dyDescent="0.25">
      <c r="A577" s="34">
        <v>45551</v>
      </c>
      <c r="B577" s="64">
        <v>9</v>
      </c>
      <c r="C577" s="64">
        <v>1</v>
      </c>
      <c r="D577" s="64">
        <v>24</v>
      </c>
      <c r="E577" s="42">
        <v>28.023</v>
      </c>
      <c r="F577" s="64" t="str">
        <f>IF(AND(RTO__37[[#This Row],[Month]]&gt;5,RTO__37[[#This Row],[Month]]&lt;10,RTO__37[[#This Row],[Day of Week]]&lt;=5,RTO__37[[#This Row],[Hour]]&gt;=15,RTO__37[[#This Row],[Hour]]&lt;=18),"ON","OFF")</f>
        <v>OFF</v>
      </c>
      <c r="G577"/>
      <c r="H577"/>
      <c r="I577"/>
    </row>
    <row r="578" spans="1:9" x14ac:dyDescent="0.25">
      <c r="A578" s="34">
        <v>45552</v>
      </c>
      <c r="B578" s="64">
        <v>9</v>
      </c>
      <c r="C578" s="64">
        <v>2</v>
      </c>
      <c r="D578" s="64">
        <v>1</v>
      </c>
      <c r="E578" s="42">
        <v>23.241399999999999</v>
      </c>
      <c r="F578" s="64" t="str">
        <f>IF(AND(RTO__37[[#This Row],[Month]]&gt;5,RTO__37[[#This Row],[Month]]&lt;10,RTO__37[[#This Row],[Day of Week]]&lt;=5,RTO__37[[#This Row],[Hour]]&gt;=15,RTO__37[[#This Row],[Hour]]&lt;=18),"ON","OFF")</f>
        <v>OFF</v>
      </c>
      <c r="G578"/>
      <c r="H578"/>
      <c r="I578"/>
    </row>
    <row r="579" spans="1:9" x14ac:dyDescent="0.25">
      <c r="A579" s="34">
        <v>45552</v>
      </c>
      <c r="B579" s="64">
        <v>9</v>
      </c>
      <c r="C579" s="64">
        <v>2</v>
      </c>
      <c r="D579" s="64">
        <v>2</v>
      </c>
      <c r="E579" s="42">
        <v>26.876100000000001</v>
      </c>
      <c r="F579" s="64" t="str">
        <f>IF(AND(RTO__37[[#This Row],[Month]]&gt;5,RTO__37[[#This Row],[Month]]&lt;10,RTO__37[[#This Row],[Day of Week]]&lt;=5,RTO__37[[#This Row],[Hour]]&gt;=15,RTO__37[[#This Row],[Hour]]&lt;=18),"ON","OFF")</f>
        <v>OFF</v>
      </c>
      <c r="G579"/>
      <c r="H579"/>
      <c r="I579"/>
    </row>
    <row r="580" spans="1:9" x14ac:dyDescent="0.25">
      <c r="A580" s="34">
        <v>45552</v>
      </c>
      <c r="B580" s="64">
        <v>9</v>
      </c>
      <c r="C580" s="64">
        <v>2</v>
      </c>
      <c r="D580" s="64">
        <v>3</v>
      </c>
      <c r="E580" s="42">
        <v>25.7179</v>
      </c>
      <c r="F580" s="64" t="str">
        <f>IF(AND(RTO__37[[#This Row],[Month]]&gt;5,RTO__37[[#This Row],[Month]]&lt;10,RTO__37[[#This Row],[Day of Week]]&lt;=5,RTO__37[[#This Row],[Hour]]&gt;=15,RTO__37[[#This Row],[Hour]]&lt;=18),"ON","OFF")</f>
        <v>OFF</v>
      </c>
      <c r="G580"/>
      <c r="H580"/>
      <c r="I580"/>
    </row>
    <row r="581" spans="1:9" x14ac:dyDescent="0.25">
      <c r="A581" s="34">
        <v>45552</v>
      </c>
      <c r="B581" s="64">
        <v>9</v>
      </c>
      <c r="C581" s="64">
        <v>2</v>
      </c>
      <c r="D581" s="64">
        <v>4</v>
      </c>
      <c r="E581" s="42">
        <v>25.140899999999998</v>
      </c>
      <c r="F581" s="64" t="str">
        <f>IF(AND(RTO__37[[#This Row],[Month]]&gt;5,RTO__37[[#This Row],[Month]]&lt;10,RTO__37[[#This Row],[Day of Week]]&lt;=5,RTO__37[[#This Row],[Hour]]&gt;=15,RTO__37[[#This Row],[Hour]]&lt;=18),"ON","OFF")</f>
        <v>OFF</v>
      </c>
      <c r="G581"/>
      <c r="H581"/>
      <c r="I581"/>
    </row>
    <row r="582" spans="1:9" x14ac:dyDescent="0.25">
      <c r="A582" s="34">
        <v>45552</v>
      </c>
      <c r="B582" s="64">
        <v>9</v>
      </c>
      <c r="C582" s="64">
        <v>2</v>
      </c>
      <c r="D582" s="64">
        <v>5</v>
      </c>
      <c r="E582" s="42">
        <v>22.989799999999999</v>
      </c>
      <c r="F582" s="64" t="str">
        <f>IF(AND(RTO__37[[#This Row],[Month]]&gt;5,RTO__37[[#This Row],[Month]]&lt;10,RTO__37[[#This Row],[Day of Week]]&lt;=5,RTO__37[[#This Row],[Hour]]&gt;=15,RTO__37[[#This Row],[Hour]]&lt;=18),"ON","OFF")</f>
        <v>OFF</v>
      </c>
      <c r="G582"/>
      <c r="H582"/>
      <c r="I582"/>
    </row>
    <row r="583" spans="1:9" x14ac:dyDescent="0.25">
      <c r="A583" s="34">
        <v>45552</v>
      </c>
      <c r="B583" s="64">
        <v>9</v>
      </c>
      <c r="C583" s="64">
        <v>2</v>
      </c>
      <c r="D583" s="64">
        <v>6</v>
      </c>
      <c r="E583" s="42">
        <v>28.229399999999998</v>
      </c>
      <c r="F583" s="64" t="str">
        <f>IF(AND(RTO__37[[#This Row],[Month]]&gt;5,RTO__37[[#This Row],[Month]]&lt;10,RTO__37[[#This Row],[Day of Week]]&lt;=5,RTO__37[[#This Row],[Hour]]&gt;=15,RTO__37[[#This Row],[Hour]]&lt;=18),"ON","OFF")</f>
        <v>OFF</v>
      </c>
      <c r="G583"/>
      <c r="H583"/>
      <c r="I583"/>
    </row>
    <row r="584" spans="1:9" x14ac:dyDescent="0.25">
      <c r="A584" s="34">
        <v>45552</v>
      </c>
      <c r="B584" s="64">
        <v>9</v>
      </c>
      <c r="C584" s="64">
        <v>2</v>
      </c>
      <c r="D584" s="64">
        <v>7</v>
      </c>
      <c r="E584" s="42">
        <v>32.945999999999998</v>
      </c>
      <c r="F584" s="64" t="str">
        <f>IF(AND(RTO__37[[#This Row],[Month]]&gt;5,RTO__37[[#This Row],[Month]]&lt;10,RTO__37[[#This Row],[Day of Week]]&lt;=5,RTO__37[[#This Row],[Hour]]&gt;=15,RTO__37[[#This Row],[Hour]]&lt;=18),"ON","OFF")</f>
        <v>OFF</v>
      </c>
      <c r="G584"/>
      <c r="H584"/>
      <c r="I584"/>
    </row>
    <row r="585" spans="1:9" x14ac:dyDescent="0.25">
      <c r="A585" s="34">
        <v>45552</v>
      </c>
      <c r="B585" s="64">
        <v>9</v>
      </c>
      <c r="C585" s="64">
        <v>2</v>
      </c>
      <c r="D585" s="64">
        <v>8</v>
      </c>
      <c r="E585" s="42">
        <v>15.8103</v>
      </c>
      <c r="F585" s="64" t="str">
        <f>IF(AND(RTO__37[[#This Row],[Month]]&gt;5,RTO__37[[#This Row],[Month]]&lt;10,RTO__37[[#This Row],[Day of Week]]&lt;=5,RTO__37[[#This Row],[Hour]]&gt;=15,RTO__37[[#This Row],[Hour]]&lt;=18),"ON","OFF")</f>
        <v>OFF</v>
      </c>
      <c r="G585"/>
      <c r="H585"/>
      <c r="I585"/>
    </row>
    <row r="586" spans="1:9" x14ac:dyDescent="0.25">
      <c r="A586" s="34">
        <v>45552</v>
      </c>
      <c r="B586" s="64">
        <v>9</v>
      </c>
      <c r="C586" s="64">
        <v>2</v>
      </c>
      <c r="D586" s="64">
        <v>9</v>
      </c>
      <c r="E586" s="42">
        <v>0.5907</v>
      </c>
      <c r="F586" s="64" t="str">
        <f>IF(AND(RTO__37[[#This Row],[Month]]&gt;5,RTO__37[[#This Row],[Month]]&lt;10,RTO__37[[#This Row],[Day of Week]]&lt;=5,RTO__37[[#This Row],[Hour]]&gt;=15,RTO__37[[#This Row],[Hour]]&lt;=18),"ON","OFF")</f>
        <v>OFF</v>
      </c>
      <c r="G586"/>
      <c r="H586"/>
      <c r="I586"/>
    </row>
    <row r="587" spans="1:9" x14ac:dyDescent="0.25">
      <c r="A587" s="34">
        <v>45552</v>
      </c>
      <c r="B587" s="64">
        <v>9</v>
      </c>
      <c r="C587" s="64">
        <v>2</v>
      </c>
      <c r="D587" s="64">
        <v>10</v>
      </c>
      <c r="E587" s="42">
        <v>0.47239999999999999</v>
      </c>
      <c r="F587" s="64" t="str">
        <f>IF(AND(RTO__37[[#This Row],[Month]]&gt;5,RTO__37[[#This Row],[Month]]&lt;10,RTO__37[[#This Row],[Day of Week]]&lt;=5,RTO__37[[#This Row],[Hour]]&gt;=15,RTO__37[[#This Row],[Hour]]&lt;=18),"ON","OFF")</f>
        <v>OFF</v>
      </c>
      <c r="G587"/>
      <c r="H587"/>
      <c r="I587"/>
    </row>
    <row r="588" spans="1:9" x14ac:dyDescent="0.25">
      <c r="A588" s="34">
        <v>45552</v>
      </c>
      <c r="B588" s="64">
        <v>9</v>
      </c>
      <c r="C588" s="64">
        <v>2</v>
      </c>
      <c r="D588" s="64">
        <v>11</v>
      </c>
      <c r="E588" s="42">
        <v>-2.9222999999999999</v>
      </c>
      <c r="F588" s="64" t="str">
        <f>IF(AND(RTO__37[[#This Row],[Month]]&gt;5,RTO__37[[#This Row],[Month]]&lt;10,RTO__37[[#This Row],[Day of Week]]&lt;=5,RTO__37[[#This Row],[Hour]]&gt;=15,RTO__37[[#This Row],[Hour]]&lt;=18),"ON","OFF")</f>
        <v>OFF</v>
      </c>
      <c r="G588"/>
      <c r="H588"/>
      <c r="I588"/>
    </row>
    <row r="589" spans="1:9" x14ac:dyDescent="0.25">
      <c r="A589" s="34">
        <v>45552</v>
      </c>
      <c r="B589" s="64">
        <v>9</v>
      </c>
      <c r="C589" s="64">
        <v>2</v>
      </c>
      <c r="D589" s="64">
        <v>12</v>
      </c>
      <c r="E589" s="42">
        <v>-3.6421999999999999</v>
      </c>
      <c r="F589" s="64" t="str">
        <f>IF(AND(RTO__37[[#This Row],[Month]]&gt;5,RTO__37[[#This Row],[Month]]&lt;10,RTO__37[[#This Row],[Day of Week]]&lt;=5,RTO__37[[#This Row],[Hour]]&gt;=15,RTO__37[[#This Row],[Hour]]&lt;=18),"ON","OFF")</f>
        <v>OFF</v>
      </c>
      <c r="G589"/>
      <c r="H589"/>
      <c r="I589"/>
    </row>
    <row r="590" spans="1:9" x14ac:dyDescent="0.25">
      <c r="A590" s="34">
        <v>45552</v>
      </c>
      <c r="B590" s="64">
        <v>9</v>
      </c>
      <c r="C590" s="64">
        <v>2</v>
      </c>
      <c r="D590" s="64">
        <v>13</v>
      </c>
      <c r="E590" s="42">
        <v>-6.9118000000000004</v>
      </c>
      <c r="F590" s="64" t="str">
        <f>IF(AND(RTO__37[[#This Row],[Month]]&gt;5,RTO__37[[#This Row],[Month]]&lt;10,RTO__37[[#This Row],[Day of Week]]&lt;=5,RTO__37[[#This Row],[Hour]]&gt;=15,RTO__37[[#This Row],[Hour]]&lt;=18),"ON","OFF")</f>
        <v>OFF</v>
      </c>
      <c r="G590"/>
      <c r="H590"/>
      <c r="I590"/>
    </row>
    <row r="591" spans="1:9" x14ac:dyDescent="0.25">
      <c r="A591" s="34">
        <v>45552</v>
      </c>
      <c r="B591" s="64">
        <v>9</v>
      </c>
      <c r="C591" s="64">
        <v>2</v>
      </c>
      <c r="D591" s="64">
        <v>14</v>
      </c>
      <c r="E591" s="42">
        <v>-7.2100999999999997</v>
      </c>
      <c r="F591" s="64" t="str">
        <f>IF(AND(RTO__37[[#This Row],[Month]]&gt;5,RTO__37[[#This Row],[Month]]&lt;10,RTO__37[[#This Row],[Day of Week]]&lt;=5,RTO__37[[#This Row],[Hour]]&gt;=15,RTO__37[[#This Row],[Hour]]&lt;=18),"ON","OFF")</f>
        <v>OFF</v>
      </c>
      <c r="G591"/>
      <c r="H591"/>
      <c r="I591"/>
    </row>
    <row r="592" spans="1:9" x14ac:dyDescent="0.25">
      <c r="A592" s="34">
        <v>45552</v>
      </c>
      <c r="B592" s="64">
        <v>9</v>
      </c>
      <c r="C592" s="64">
        <v>2</v>
      </c>
      <c r="D592" s="64">
        <v>15</v>
      </c>
      <c r="E592" s="42">
        <v>-7.4633000000000003</v>
      </c>
      <c r="F592" s="64" t="str">
        <f>IF(AND(RTO__37[[#This Row],[Month]]&gt;5,RTO__37[[#This Row],[Month]]&lt;10,RTO__37[[#This Row],[Day of Week]]&lt;=5,RTO__37[[#This Row],[Hour]]&gt;=15,RTO__37[[#This Row],[Hour]]&lt;=18),"ON","OFF")</f>
        <v>ON</v>
      </c>
      <c r="G592"/>
      <c r="H592"/>
      <c r="I592"/>
    </row>
    <row r="593" spans="1:9" x14ac:dyDescent="0.25">
      <c r="A593" s="34">
        <v>45552</v>
      </c>
      <c r="B593" s="64">
        <v>9</v>
      </c>
      <c r="C593" s="64">
        <v>2</v>
      </c>
      <c r="D593" s="64">
        <v>16</v>
      </c>
      <c r="E593" s="42">
        <v>1.7337</v>
      </c>
      <c r="F593" s="64" t="str">
        <f>IF(AND(RTO__37[[#This Row],[Month]]&gt;5,RTO__37[[#This Row],[Month]]&lt;10,RTO__37[[#This Row],[Day of Week]]&lt;=5,RTO__37[[#This Row],[Hour]]&gt;=15,RTO__37[[#This Row],[Hour]]&lt;=18),"ON","OFF")</f>
        <v>ON</v>
      </c>
      <c r="G593"/>
      <c r="H593"/>
      <c r="I593"/>
    </row>
    <row r="594" spans="1:9" x14ac:dyDescent="0.25">
      <c r="A594" s="34">
        <v>45552</v>
      </c>
      <c r="B594" s="64">
        <v>9</v>
      </c>
      <c r="C594" s="64">
        <v>2</v>
      </c>
      <c r="D594" s="64">
        <v>17</v>
      </c>
      <c r="E594" s="42">
        <v>2.2084999999999999</v>
      </c>
      <c r="F594" s="64" t="str">
        <f>IF(AND(RTO__37[[#This Row],[Month]]&gt;5,RTO__37[[#This Row],[Month]]&lt;10,RTO__37[[#This Row],[Day of Week]]&lt;=5,RTO__37[[#This Row],[Hour]]&gt;=15,RTO__37[[#This Row],[Hour]]&lt;=18),"ON","OFF")</f>
        <v>ON</v>
      </c>
      <c r="G594"/>
      <c r="H594"/>
      <c r="I594"/>
    </row>
    <row r="595" spans="1:9" x14ac:dyDescent="0.25">
      <c r="A595" s="34">
        <v>45552</v>
      </c>
      <c r="B595" s="64">
        <v>9</v>
      </c>
      <c r="C595" s="64">
        <v>2</v>
      </c>
      <c r="D595" s="64">
        <v>18</v>
      </c>
      <c r="E595" s="42">
        <v>33.668599999999998</v>
      </c>
      <c r="F595" s="64" t="str">
        <f>IF(AND(RTO__37[[#This Row],[Month]]&gt;5,RTO__37[[#This Row],[Month]]&lt;10,RTO__37[[#This Row],[Day of Week]]&lt;=5,RTO__37[[#This Row],[Hour]]&gt;=15,RTO__37[[#This Row],[Hour]]&lt;=18),"ON","OFF")</f>
        <v>ON</v>
      </c>
      <c r="G595"/>
      <c r="H595"/>
      <c r="I595"/>
    </row>
    <row r="596" spans="1:9" x14ac:dyDescent="0.25">
      <c r="A596" s="34">
        <v>45552</v>
      </c>
      <c r="B596" s="64">
        <v>9</v>
      </c>
      <c r="C596" s="64">
        <v>2</v>
      </c>
      <c r="D596" s="64">
        <v>19</v>
      </c>
      <c r="E596" s="42">
        <v>34.991799999999998</v>
      </c>
      <c r="F596" s="64" t="str">
        <f>IF(AND(RTO__37[[#This Row],[Month]]&gt;5,RTO__37[[#This Row],[Month]]&lt;10,RTO__37[[#This Row],[Day of Week]]&lt;=5,RTO__37[[#This Row],[Hour]]&gt;=15,RTO__37[[#This Row],[Hour]]&lt;=18),"ON","OFF")</f>
        <v>OFF</v>
      </c>
      <c r="G596"/>
      <c r="H596"/>
      <c r="I596"/>
    </row>
    <row r="597" spans="1:9" x14ac:dyDescent="0.25">
      <c r="A597" s="34">
        <v>45552</v>
      </c>
      <c r="B597" s="64">
        <v>9</v>
      </c>
      <c r="C597" s="64">
        <v>2</v>
      </c>
      <c r="D597" s="64">
        <v>20</v>
      </c>
      <c r="E597" s="42">
        <v>74.6708</v>
      </c>
      <c r="F597" s="64" t="str">
        <f>IF(AND(RTO__37[[#This Row],[Month]]&gt;5,RTO__37[[#This Row],[Month]]&lt;10,RTO__37[[#This Row],[Day of Week]]&lt;=5,RTO__37[[#This Row],[Hour]]&gt;=15,RTO__37[[#This Row],[Hour]]&lt;=18),"ON","OFF")</f>
        <v>OFF</v>
      </c>
      <c r="G597"/>
      <c r="H597"/>
      <c r="I597"/>
    </row>
    <row r="598" spans="1:9" x14ac:dyDescent="0.25">
      <c r="A598" s="34">
        <v>45552</v>
      </c>
      <c r="B598" s="64">
        <v>9</v>
      </c>
      <c r="C598" s="64">
        <v>2</v>
      </c>
      <c r="D598" s="64">
        <v>21</v>
      </c>
      <c r="E598" s="42">
        <v>28.4131</v>
      </c>
      <c r="F598" s="64" t="str">
        <f>IF(AND(RTO__37[[#This Row],[Month]]&gt;5,RTO__37[[#This Row],[Month]]&lt;10,RTO__37[[#This Row],[Day of Week]]&lt;=5,RTO__37[[#This Row],[Hour]]&gt;=15,RTO__37[[#This Row],[Hour]]&lt;=18),"ON","OFF")</f>
        <v>OFF</v>
      </c>
      <c r="G598"/>
      <c r="H598"/>
      <c r="I598"/>
    </row>
    <row r="599" spans="1:9" x14ac:dyDescent="0.25">
      <c r="A599" s="34">
        <v>45552</v>
      </c>
      <c r="B599" s="64">
        <v>9</v>
      </c>
      <c r="C599" s="64">
        <v>2</v>
      </c>
      <c r="D599" s="64">
        <v>22</v>
      </c>
      <c r="E599" s="42">
        <v>24.063099999999999</v>
      </c>
      <c r="F599" s="64" t="str">
        <f>IF(AND(RTO__37[[#This Row],[Month]]&gt;5,RTO__37[[#This Row],[Month]]&lt;10,RTO__37[[#This Row],[Day of Week]]&lt;=5,RTO__37[[#This Row],[Hour]]&gt;=15,RTO__37[[#This Row],[Hour]]&lt;=18),"ON","OFF")</f>
        <v>OFF</v>
      </c>
      <c r="G599"/>
      <c r="H599"/>
      <c r="I599"/>
    </row>
    <row r="600" spans="1:9" x14ac:dyDescent="0.25">
      <c r="A600" s="34">
        <v>45552</v>
      </c>
      <c r="B600" s="64">
        <v>9</v>
      </c>
      <c r="C600" s="64">
        <v>2</v>
      </c>
      <c r="D600" s="64">
        <v>23</v>
      </c>
      <c r="E600" s="42">
        <v>21.452000000000002</v>
      </c>
      <c r="F600" s="64" t="str">
        <f>IF(AND(RTO__37[[#This Row],[Month]]&gt;5,RTO__37[[#This Row],[Month]]&lt;10,RTO__37[[#This Row],[Day of Week]]&lt;=5,RTO__37[[#This Row],[Hour]]&gt;=15,RTO__37[[#This Row],[Hour]]&lt;=18),"ON","OFF")</f>
        <v>OFF</v>
      </c>
      <c r="G600"/>
      <c r="H600"/>
      <c r="I600"/>
    </row>
    <row r="601" spans="1:9" x14ac:dyDescent="0.25">
      <c r="A601" s="34">
        <v>45552</v>
      </c>
      <c r="B601" s="64">
        <v>9</v>
      </c>
      <c r="C601" s="64">
        <v>2</v>
      </c>
      <c r="D601" s="64">
        <v>24</v>
      </c>
      <c r="E601" s="42">
        <v>16.390899999999998</v>
      </c>
      <c r="F601" s="64" t="str">
        <f>IF(AND(RTO__37[[#This Row],[Month]]&gt;5,RTO__37[[#This Row],[Month]]&lt;10,RTO__37[[#This Row],[Day of Week]]&lt;=5,RTO__37[[#This Row],[Hour]]&gt;=15,RTO__37[[#This Row],[Hour]]&lt;=18),"ON","OFF")</f>
        <v>OFF</v>
      </c>
      <c r="G601"/>
      <c r="H601"/>
      <c r="I601"/>
    </row>
    <row r="602" spans="1:9" x14ac:dyDescent="0.25">
      <c r="A602" s="34">
        <v>45553</v>
      </c>
      <c r="B602" s="64">
        <v>9</v>
      </c>
      <c r="C602" s="64">
        <v>3</v>
      </c>
      <c r="D602" s="64">
        <v>1</v>
      </c>
      <c r="E602" s="42">
        <v>16.992999999999999</v>
      </c>
      <c r="F602" s="64" t="str">
        <f>IF(AND(RTO__37[[#This Row],[Month]]&gt;5,RTO__37[[#This Row],[Month]]&lt;10,RTO__37[[#This Row],[Day of Week]]&lt;=5,RTO__37[[#This Row],[Hour]]&gt;=15,RTO__37[[#This Row],[Hour]]&lt;=18),"ON","OFF")</f>
        <v>OFF</v>
      </c>
      <c r="G602"/>
      <c r="H602"/>
      <c r="I602"/>
    </row>
    <row r="603" spans="1:9" x14ac:dyDescent="0.25">
      <c r="A603" s="34">
        <v>45553</v>
      </c>
      <c r="B603" s="64">
        <v>9</v>
      </c>
      <c r="C603" s="64">
        <v>3</v>
      </c>
      <c r="D603" s="64">
        <v>2</v>
      </c>
      <c r="E603" s="42">
        <v>15.984500000000001</v>
      </c>
      <c r="F603" s="64" t="str">
        <f>IF(AND(RTO__37[[#This Row],[Month]]&gt;5,RTO__37[[#This Row],[Month]]&lt;10,RTO__37[[#This Row],[Day of Week]]&lt;=5,RTO__37[[#This Row],[Hour]]&gt;=15,RTO__37[[#This Row],[Hour]]&lt;=18),"ON","OFF")</f>
        <v>OFF</v>
      </c>
      <c r="G603"/>
      <c r="H603"/>
      <c r="I603"/>
    </row>
    <row r="604" spans="1:9" x14ac:dyDescent="0.25">
      <c r="A604" s="34">
        <v>45553</v>
      </c>
      <c r="B604" s="64">
        <v>9</v>
      </c>
      <c r="C604" s="64">
        <v>3</v>
      </c>
      <c r="D604" s="64">
        <v>3</v>
      </c>
      <c r="E604" s="42">
        <v>16.934799999999999</v>
      </c>
      <c r="F604" s="64" t="str">
        <f>IF(AND(RTO__37[[#This Row],[Month]]&gt;5,RTO__37[[#This Row],[Month]]&lt;10,RTO__37[[#This Row],[Day of Week]]&lt;=5,RTO__37[[#This Row],[Hour]]&gt;=15,RTO__37[[#This Row],[Hour]]&lt;=18),"ON","OFF")</f>
        <v>OFF</v>
      </c>
      <c r="G604"/>
      <c r="H604"/>
      <c r="I604"/>
    </row>
    <row r="605" spans="1:9" x14ac:dyDescent="0.25">
      <c r="A605" s="34">
        <v>45553</v>
      </c>
      <c r="B605" s="64">
        <v>9</v>
      </c>
      <c r="C605" s="64">
        <v>3</v>
      </c>
      <c r="D605" s="64">
        <v>4</v>
      </c>
      <c r="E605" s="42">
        <v>16.3371</v>
      </c>
      <c r="F605" s="64" t="str">
        <f>IF(AND(RTO__37[[#This Row],[Month]]&gt;5,RTO__37[[#This Row],[Month]]&lt;10,RTO__37[[#This Row],[Day of Week]]&lt;=5,RTO__37[[#This Row],[Hour]]&gt;=15,RTO__37[[#This Row],[Hour]]&lt;=18),"ON","OFF")</f>
        <v>OFF</v>
      </c>
      <c r="G605"/>
      <c r="H605"/>
      <c r="I605"/>
    </row>
    <row r="606" spans="1:9" x14ac:dyDescent="0.25">
      <c r="A606" s="34">
        <v>45553</v>
      </c>
      <c r="B606" s="64">
        <v>9</v>
      </c>
      <c r="C606" s="64">
        <v>3</v>
      </c>
      <c r="D606" s="64">
        <v>5</v>
      </c>
      <c r="E606" s="42">
        <v>17.353000000000002</v>
      </c>
      <c r="F606" s="64" t="str">
        <f>IF(AND(RTO__37[[#This Row],[Month]]&gt;5,RTO__37[[#This Row],[Month]]&lt;10,RTO__37[[#This Row],[Day of Week]]&lt;=5,RTO__37[[#This Row],[Hour]]&gt;=15,RTO__37[[#This Row],[Hour]]&lt;=18),"ON","OFF")</f>
        <v>OFF</v>
      </c>
      <c r="G606"/>
      <c r="H606"/>
      <c r="I606"/>
    </row>
    <row r="607" spans="1:9" x14ac:dyDescent="0.25">
      <c r="A607" s="34">
        <v>45553</v>
      </c>
      <c r="B607" s="64">
        <v>9</v>
      </c>
      <c r="C607" s="64">
        <v>3</v>
      </c>
      <c r="D607" s="64">
        <v>6</v>
      </c>
      <c r="E607" s="42">
        <v>26.729399999999998</v>
      </c>
      <c r="F607" s="64" t="str">
        <f>IF(AND(RTO__37[[#This Row],[Month]]&gt;5,RTO__37[[#This Row],[Month]]&lt;10,RTO__37[[#This Row],[Day of Week]]&lt;=5,RTO__37[[#This Row],[Hour]]&gt;=15,RTO__37[[#This Row],[Hour]]&lt;=18),"ON","OFF")</f>
        <v>OFF</v>
      </c>
      <c r="G607"/>
      <c r="H607"/>
      <c r="I607"/>
    </row>
    <row r="608" spans="1:9" x14ac:dyDescent="0.25">
      <c r="A608" s="34">
        <v>45553</v>
      </c>
      <c r="B608" s="64">
        <v>9</v>
      </c>
      <c r="C608" s="64">
        <v>3</v>
      </c>
      <c r="D608" s="64">
        <v>7</v>
      </c>
      <c r="E608" s="42">
        <v>20.139299999999999</v>
      </c>
      <c r="F608" s="64" t="str">
        <f>IF(AND(RTO__37[[#This Row],[Month]]&gt;5,RTO__37[[#This Row],[Month]]&lt;10,RTO__37[[#This Row],[Day of Week]]&lt;=5,RTO__37[[#This Row],[Hour]]&gt;=15,RTO__37[[#This Row],[Hour]]&lt;=18),"ON","OFF")</f>
        <v>OFF</v>
      </c>
      <c r="G608"/>
      <c r="H608"/>
      <c r="I608"/>
    </row>
    <row r="609" spans="1:9" x14ac:dyDescent="0.25">
      <c r="A609" s="34">
        <v>45553</v>
      </c>
      <c r="B609" s="64">
        <v>9</v>
      </c>
      <c r="C609" s="64">
        <v>3</v>
      </c>
      <c r="D609" s="64">
        <v>8</v>
      </c>
      <c r="E609" s="42">
        <v>11.4842</v>
      </c>
      <c r="F609" s="64" t="str">
        <f>IF(AND(RTO__37[[#This Row],[Month]]&gt;5,RTO__37[[#This Row],[Month]]&lt;10,RTO__37[[#This Row],[Day of Week]]&lt;=5,RTO__37[[#This Row],[Hour]]&gt;=15,RTO__37[[#This Row],[Hour]]&lt;=18),"ON","OFF")</f>
        <v>OFF</v>
      </c>
      <c r="G609"/>
      <c r="H609"/>
      <c r="I609"/>
    </row>
    <row r="610" spans="1:9" x14ac:dyDescent="0.25">
      <c r="A610" s="34">
        <v>45553</v>
      </c>
      <c r="B610" s="64">
        <v>9</v>
      </c>
      <c r="C610" s="64">
        <v>3</v>
      </c>
      <c r="D610" s="64">
        <v>9</v>
      </c>
      <c r="E610" s="42">
        <v>5.8783000000000003</v>
      </c>
      <c r="F610" s="64" t="str">
        <f>IF(AND(RTO__37[[#This Row],[Month]]&gt;5,RTO__37[[#This Row],[Month]]&lt;10,RTO__37[[#This Row],[Day of Week]]&lt;=5,RTO__37[[#This Row],[Hour]]&gt;=15,RTO__37[[#This Row],[Hour]]&lt;=18),"ON","OFF")</f>
        <v>OFF</v>
      </c>
      <c r="G610"/>
      <c r="H610"/>
      <c r="I610"/>
    </row>
    <row r="611" spans="1:9" x14ac:dyDescent="0.25">
      <c r="A611" s="34">
        <v>45553</v>
      </c>
      <c r="B611" s="64">
        <v>9</v>
      </c>
      <c r="C611" s="64">
        <v>3</v>
      </c>
      <c r="D611" s="64">
        <v>10</v>
      </c>
      <c r="E611" s="42">
        <v>-3.7406000000000001</v>
      </c>
      <c r="F611" s="64" t="str">
        <f>IF(AND(RTO__37[[#This Row],[Month]]&gt;5,RTO__37[[#This Row],[Month]]&lt;10,RTO__37[[#This Row],[Day of Week]]&lt;=5,RTO__37[[#This Row],[Hour]]&gt;=15,RTO__37[[#This Row],[Hour]]&lt;=18),"ON","OFF")</f>
        <v>OFF</v>
      </c>
      <c r="G611"/>
      <c r="H611"/>
      <c r="I611"/>
    </row>
    <row r="612" spans="1:9" x14ac:dyDescent="0.25">
      <c r="A612" s="34">
        <v>45553</v>
      </c>
      <c r="B612" s="64">
        <v>9</v>
      </c>
      <c r="C612" s="64">
        <v>3</v>
      </c>
      <c r="D612" s="64">
        <v>11</v>
      </c>
      <c r="E612" s="42">
        <v>-1.2558</v>
      </c>
      <c r="F612" s="64" t="str">
        <f>IF(AND(RTO__37[[#This Row],[Month]]&gt;5,RTO__37[[#This Row],[Month]]&lt;10,RTO__37[[#This Row],[Day of Week]]&lt;=5,RTO__37[[#This Row],[Hour]]&gt;=15,RTO__37[[#This Row],[Hour]]&lt;=18),"ON","OFF")</f>
        <v>OFF</v>
      </c>
      <c r="G612"/>
      <c r="H612"/>
      <c r="I612"/>
    </row>
    <row r="613" spans="1:9" x14ac:dyDescent="0.25">
      <c r="A613" s="34">
        <v>45553</v>
      </c>
      <c r="B613" s="64">
        <v>9</v>
      </c>
      <c r="C613" s="64">
        <v>3</v>
      </c>
      <c r="D613" s="64">
        <v>12</v>
      </c>
      <c r="E613" s="42">
        <v>-0.33729999999999999</v>
      </c>
      <c r="F613" s="64" t="str">
        <f>IF(AND(RTO__37[[#This Row],[Month]]&gt;5,RTO__37[[#This Row],[Month]]&lt;10,RTO__37[[#This Row],[Day of Week]]&lt;=5,RTO__37[[#This Row],[Hour]]&gt;=15,RTO__37[[#This Row],[Hour]]&lt;=18),"ON","OFF")</f>
        <v>OFF</v>
      </c>
      <c r="G613"/>
      <c r="H613"/>
      <c r="I613"/>
    </row>
    <row r="614" spans="1:9" x14ac:dyDescent="0.25">
      <c r="A614" s="34">
        <v>45553</v>
      </c>
      <c r="B614" s="64">
        <v>9</v>
      </c>
      <c r="C614" s="64">
        <v>3</v>
      </c>
      <c r="D614" s="64">
        <v>13</v>
      </c>
      <c r="E614" s="42">
        <v>-1.4234</v>
      </c>
      <c r="F614" s="64" t="str">
        <f>IF(AND(RTO__37[[#This Row],[Month]]&gt;5,RTO__37[[#This Row],[Month]]&lt;10,RTO__37[[#This Row],[Day of Week]]&lt;=5,RTO__37[[#This Row],[Hour]]&gt;=15,RTO__37[[#This Row],[Hour]]&lt;=18),"ON","OFF")</f>
        <v>OFF</v>
      </c>
      <c r="G614"/>
      <c r="H614"/>
      <c r="I614"/>
    </row>
    <row r="615" spans="1:9" x14ac:dyDescent="0.25">
      <c r="A615" s="34">
        <v>45553</v>
      </c>
      <c r="B615" s="64">
        <v>9</v>
      </c>
      <c r="C615" s="64">
        <v>3</v>
      </c>
      <c r="D615" s="64">
        <v>14</v>
      </c>
      <c r="E615" s="42">
        <v>6.7958999999999996</v>
      </c>
      <c r="F615" s="64" t="str">
        <f>IF(AND(RTO__37[[#This Row],[Month]]&gt;5,RTO__37[[#This Row],[Month]]&lt;10,RTO__37[[#This Row],[Day of Week]]&lt;=5,RTO__37[[#This Row],[Hour]]&gt;=15,RTO__37[[#This Row],[Hour]]&lt;=18),"ON","OFF")</f>
        <v>OFF</v>
      </c>
      <c r="G615"/>
      <c r="H615"/>
      <c r="I615"/>
    </row>
    <row r="616" spans="1:9" x14ac:dyDescent="0.25">
      <c r="A616" s="34">
        <v>45553</v>
      </c>
      <c r="B616" s="64">
        <v>9</v>
      </c>
      <c r="C616" s="64">
        <v>3</v>
      </c>
      <c r="D616" s="64">
        <v>15</v>
      </c>
      <c r="E616" s="42">
        <v>6.7805999999999997</v>
      </c>
      <c r="F616" s="64" t="str">
        <f>IF(AND(RTO__37[[#This Row],[Month]]&gt;5,RTO__37[[#This Row],[Month]]&lt;10,RTO__37[[#This Row],[Day of Week]]&lt;=5,RTO__37[[#This Row],[Hour]]&gt;=15,RTO__37[[#This Row],[Hour]]&lt;=18),"ON","OFF")</f>
        <v>ON</v>
      </c>
      <c r="G616"/>
      <c r="H616"/>
      <c r="I616"/>
    </row>
    <row r="617" spans="1:9" x14ac:dyDescent="0.25">
      <c r="A617" s="34">
        <v>45553</v>
      </c>
      <c r="B617" s="64">
        <v>9</v>
      </c>
      <c r="C617" s="64">
        <v>3</v>
      </c>
      <c r="D617" s="64">
        <v>16</v>
      </c>
      <c r="E617" s="42">
        <v>18.0444</v>
      </c>
      <c r="F617" s="64" t="str">
        <f>IF(AND(RTO__37[[#This Row],[Month]]&gt;5,RTO__37[[#This Row],[Month]]&lt;10,RTO__37[[#This Row],[Day of Week]]&lt;=5,RTO__37[[#This Row],[Hour]]&gt;=15,RTO__37[[#This Row],[Hour]]&lt;=18),"ON","OFF")</f>
        <v>ON</v>
      </c>
      <c r="G617"/>
      <c r="H617"/>
      <c r="I617"/>
    </row>
    <row r="618" spans="1:9" x14ac:dyDescent="0.25">
      <c r="A618" s="34">
        <v>45553</v>
      </c>
      <c r="B618" s="64">
        <v>9</v>
      </c>
      <c r="C618" s="64">
        <v>3</v>
      </c>
      <c r="D618" s="64">
        <v>17</v>
      </c>
      <c r="E618" s="42">
        <v>22.860800000000001</v>
      </c>
      <c r="F618" s="64" t="str">
        <f>IF(AND(RTO__37[[#This Row],[Month]]&gt;5,RTO__37[[#This Row],[Month]]&lt;10,RTO__37[[#This Row],[Day of Week]]&lt;=5,RTO__37[[#This Row],[Hour]]&gt;=15,RTO__37[[#This Row],[Hour]]&lt;=18),"ON","OFF")</f>
        <v>ON</v>
      </c>
      <c r="G618"/>
      <c r="H618"/>
      <c r="I618"/>
    </row>
    <row r="619" spans="1:9" x14ac:dyDescent="0.25">
      <c r="A619" s="34">
        <v>45553</v>
      </c>
      <c r="B619" s="64">
        <v>9</v>
      </c>
      <c r="C619" s="64">
        <v>3</v>
      </c>
      <c r="D619" s="64">
        <v>18</v>
      </c>
      <c r="E619" s="42">
        <v>38.0289</v>
      </c>
      <c r="F619" s="64" t="str">
        <f>IF(AND(RTO__37[[#This Row],[Month]]&gt;5,RTO__37[[#This Row],[Month]]&lt;10,RTO__37[[#This Row],[Day of Week]]&lt;=5,RTO__37[[#This Row],[Hour]]&gt;=15,RTO__37[[#This Row],[Hour]]&lt;=18),"ON","OFF")</f>
        <v>ON</v>
      </c>
      <c r="G619"/>
      <c r="H619"/>
      <c r="I619"/>
    </row>
    <row r="620" spans="1:9" x14ac:dyDescent="0.25">
      <c r="A620" s="34">
        <v>45553</v>
      </c>
      <c r="B620" s="64">
        <v>9</v>
      </c>
      <c r="C620" s="64">
        <v>3</v>
      </c>
      <c r="D620" s="64">
        <v>19</v>
      </c>
      <c r="E620" s="42">
        <v>36.675899999999999</v>
      </c>
      <c r="F620" s="64" t="str">
        <f>IF(AND(RTO__37[[#This Row],[Month]]&gt;5,RTO__37[[#This Row],[Month]]&lt;10,RTO__37[[#This Row],[Day of Week]]&lt;=5,RTO__37[[#This Row],[Hour]]&gt;=15,RTO__37[[#This Row],[Hour]]&lt;=18),"ON","OFF")</f>
        <v>OFF</v>
      </c>
      <c r="G620"/>
      <c r="H620"/>
      <c r="I620"/>
    </row>
    <row r="621" spans="1:9" x14ac:dyDescent="0.25">
      <c r="A621" s="34">
        <v>45553</v>
      </c>
      <c r="B621" s="64">
        <v>9</v>
      </c>
      <c r="C621" s="64">
        <v>3</v>
      </c>
      <c r="D621" s="64">
        <v>20</v>
      </c>
      <c r="E621" s="42">
        <v>31.837700000000002</v>
      </c>
      <c r="F621" s="64" t="str">
        <f>IF(AND(RTO__37[[#This Row],[Month]]&gt;5,RTO__37[[#This Row],[Month]]&lt;10,RTO__37[[#This Row],[Day of Week]]&lt;=5,RTO__37[[#This Row],[Hour]]&gt;=15,RTO__37[[#This Row],[Hour]]&lt;=18),"ON","OFF")</f>
        <v>OFF</v>
      </c>
      <c r="G621"/>
      <c r="H621"/>
      <c r="I621"/>
    </row>
    <row r="622" spans="1:9" x14ac:dyDescent="0.25">
      <c r="A622" s="34">
        <v>45553</v>
      </c>
      <c r="B622" s="64">
        <v>9</v>
      </c>
      <c r="C622" s="64">
        <v>3</v>
      </c>
      <c r="D622" s="64">
        <v>21</v>
      </c>
      <c r="E622" s="42">
        <v>26.521000000000001</v>
      </c>
      <c r="F622" s="64" t="str">
        <f>IF(AND(RTO__37[[#This Row],[Month]]&gt;5,RTO__37[[#This Row],[Month]]&lt;10,RTO__37[[#This Row],[Day of Week]]&lt;=5,RTO__37[[#This Row],[Hour]]&gt;=15,RTO__37[[#This Row],[Hour]]&lt;=18),"ON","OFF")</f>
        <v>OFF</v>
      </c>
      <c r="G622"/>
      <c r="H622"/>
      <c r="I622"/>
    </row>
    <row r="623" spans="1:9" x14ac:dyDescent="0.25">
      <c r="A623" s="34">
        <v>45553</v>
      </c>
      <c r="B623" s="64">
        <v>9</v>
      </c>
      <c r="C623" s="64">
        <v>3</v>
      </c>
      <c r="D623" s="64">
        <v>22</v>
      </c>
      <c r="E623" s="42">
        <v>25.483699999999999</v>
      </c>
      <c r="F623" s="64" t="str">
        <f>IF(AND(RTO__37[[#This Row],[Month]]&gt;5,RTO__37[[#This Row],[Month]]&lt;10,RTO__37[[#This Row],[Day of Week]]&lt;=5,RTO__37[[#This Row],[Hour]]&gt;=15,RTO__37[[#This Row],[Hour]]&lt;=18),"ON","OFF")</f>
        <v>OFF</v>
      </c>
      <c r="G623"/>
      <c r="H623"/>
      <c r="I623"/>
    </row>
    <row r="624" spans="1:9" x14ac:dyDescent="0.25">
      <c r="A624" s="34">
        <v>45553</v>
      </c>
      <c r="B624" s="64">
        <v>9</v>
      </c>
      <c r="C624" s="64">
        <v>3</v>
      </c>
      <c r="D624" s="64">
        <v>23</v>
      </c>
      <c r="E624" s="42">
        <v>27.450099999999999</v>
      </c>
      <c r="F624" s="64" t="str">
        <f>IF(AND(RTO__37[[#This Row],[Month]]&gt;5,RTO__37[[#This Row],[Month]]&lt;10,RTO__37[[#This Row],[Day of Week]]&lt;=5,RTO__37[[#This Row],[Hour]]&gt;=15,RTO__37[[#This Row],[Hour]]&lt;=18),"ON","OFF")</f>
        <v>OFF</v>
      </c>
      <c r="G624"/>
      <c r="H624"/>
      <c r="I624"/>
    </row>
    <row r="625" spans="1:9" x14ac:dyDescent="0.25">
      <c r="A625" s="34">
        <v>45553</v>
      </c>
      <c r="B625" s="64">
        <v>9</v>
      </c>
      <c r="C625" s="64">
        <v>3</v>
      </c>
      <c r="D625" s="64">
        <v>24</v>
      </c>
      <c r="E625" s="42">
        <v>12.528600000000001</v>
      </c>
      <c r="F625" s="64" t="str">
        <f>IF(AND(RTO__37[[#This Row],[Month]]&gt;5,RTO__37[[#This Row],[Month]]&lt;10,RTO__37[[#This Row],[Day of Week]]&lt;=5,RTO__37[[#This Row],[Hour]]&gt;=15,RTO__37[[#This Row],[Hour]]&lt;=18),"ON","OFF")</f>
        <v>OFF</v>
      </c>
      <c r="G625"/>
      <c r="H625"/>
      <c r="I625"/>
    </row>
    <row r="626" spans="1:9" x14ac:dyDescent="0.25">
      <c r="A626" s="34">
        <v>45554</v>
      </c>
      <c r="B626" s="64">
        <v>9</v>
      </c>
      <c r="C626" s="64">
        <v>4</v>
      </c>
      <c r="D626" s="64">
        <v>1</v>
      </c>
      <c r="E626" s="42">
        <v>25.378399999999999</v>
      </c>
      <c r="F626" s="64" t="str">
        <f>IF(AND(RTO__37[[#This Row],[Month]]&gt;5,RTO__37[[#This Row],[Month]]&lt;10,RTO__37[[#This Row],[Day of Week]]&lt;=5,RTO__37[[#This Row],[Hour]]&gt;=15,RTO__37[[#This Row],[Hour]]&lt;=18),"ON","OFF")</f>
        <v>OFF</v>
      </c>
      <c r="G626"/>
      <c r="H626"/>
      <c r="I626"/>
    </row>
    <row r="627" spans="1:9" x14ac:dyDescent="0.25">
      <c r="A627" s="34">
        <v>45554</v>
      </c>
      <c r="B627" s="64">
        <v>9</v>
      </c>
      <c r="C627" s="64">
        <v>4</v>
      </c>
      <c r="D627" s="64">
        <v>2</v>
      </c>
      <c r="E627" s="42">
        <v>18.538799999999998</v>
      </c>
      <c r="F627" s="64" t="str">
        <f>IF(AND(RTO__37[[#This Row],[Month]]&gt;5,RTO__37[[#This Row],[Month]]&lt;10,RTO__37[[#This Row],[Day of Week]]&lt;=5,RTO__37[[#This Row],[Hour]]&gt;=15,RTO__37[[#This Row],[Hour]]&lt;=18),"ON","OFF")</f>
        <v>OFF</v>
      </c>
      <c r="G627"/>
      <c r="H627"/>
      <c r="I627"/>
    </row>
    <row r="628" spans="1:9" x14ac:dyDescent="0.25">
      <c r="A628" s="34">
        <v>45554</v>
      </c>
      <c r="B628" s="64">
        <v>9</v>
      </c>
      <c r="C628" s="64">
        <v>4</v>
      </c>
      <c r="D628" s="64">
        <v>3</v>
      </c>
      <c r="E628" s="42">
        <v>26.1172</v>
      </c>
      <c r="F628" s="64" t="str">
        <f>IF(AND(RTO__37[[#This Row],[Month]]&gt;5,RTO__37[[#This Row],[Month]]&lt;10,RTO__37[[#This Row],[Day of Week]]&lt;=5,RTO__37[[#This Row],[Hour]]&gt;=15,RTO__37[[#This Row],[Hour]]&lt;=18),"ON","OFF")</f>
        <v>OFF</v>
      </c>
      <c r="G628"/>
      <c r="H628"/>
      <c r="I628"/>
    </row>
    <row r="629" spans="1:9" x14ac:dyDescent="0.25">
      <c r="A629" s="34">
        <v>45554</v>
      </c>
      <c r="B629" s="64">
        <v>9</v>
      </c>
      <c r="C629" s="64">
        <v>4</v>
      </c>
      <c r="D629" s="64">
        <v>4</v>
      </c>
      <c r="E629" s="42">
        <v>14.268800000000001</v>
      </c>
      <c r="F629" s="64" t="str">
        <f>IF(AND(RTO__37[[#This Row],[Month]]&gt;5,RTO__37[[#This Row],[Month]]&lt;10,RTO__37[[#This Row],[Day of Week]]&lt;=5,RTO__37[[#This Row],[Hour]]&gt;=15,RTO__37[[#This Row],[Hour]]&lt;=18),"ON","OFF")</f>
        <v>OFF</v>
      </c>
      <c r="G629"/>
      <c r="H629"/>
      <c r="I629"/>
    </row>
    <row r="630" spans="1:9" x14ac:dyDescent="0.25">
      <c r="A630" s="34">
        <v>45554</v>
      </c>
      <c r="B630" s="64">
        <v>9</v>
      </c>
      <c r="C630" s="64">
        <v>4</v>
      </c>
      <c r="D630" s="64">
        <v>5</v>
      </c>
      <c r="E630" s="42">
        <v>13.9284</v>
      </c>
      <c r="F630" s="64" t="str">
        <f>IF(AND(RTO__37[[#This Row],[Month]]&gt;5,RTO__37[[#This Row],[Month]]&lt;10,RTO__37[[#This Row],[Day of Week]]&lt;=5,RTO__37[[#This Row],[Hour]]&gt;=15,RTO__37[[#This Row],[Hour]]&lt;=18),"ON","OFF")</f>
        <v>OFF</v>
      </c>
      <c r="G630"/>
      <c r="H630"/>
      <c r="I630"/>
    </row>
    <row r="631" spans="1:9" x14ac:dyDescent="0.25">
      <c r="A631" s="34">
        <v>45554</v>
      </c>
      <c r="B631" s="64">
        <v>9</v>
      </c>
      <c r="C631" s="64">
        <v>4</v>
      </c>
      <c r="D631" s="64">
        <v>6</v>
      </c>
      <c r="E631" s="42">
        <v>35.6691</v>
      </c>
      <c r="F631" s="64" t="str">
        <f>IF(AND(RTO__37[[#This Row],[Month]]&gt;5,RTO__37[[#This Row],[Month]]&lt;10,RTO__37[[#This Row],[Day of Week]]&lt;=5,RTO__37[[#This Row],[Hour]]&gt;=15,RTO__37[[#This Row],[Hour]]&lt;=18),"ON","OFF")</f>
        <v>OFF</v>
      </c>
      <c r="G631"/>
      <c r="H631"/>
      <c r="I631"/>
    </row>
    <row r="632" spans="1:9" x14ac:dyDescent="0.25">
      <c r="A632" s="34">
        <v>45554</v>
      </c>
      <c r="B632" s="64">
        <v>9</v>
      </c>
      <c r="C632" s="64">
        <v>4</v>
      </c>
      <c r="D632" s="64">
        <v>7</v>
      </c>
      <c r="E632" s="42">
        <v>20.1493</v>
      </c>
      <c r="F632" s="64" t="str">
        <f>IF(AND(RTO__37[[#This Row],[Month]]&gt;5,RTO__37[[#This Row],[Month]]&lt;10,RTO__37[[#This Row],[Day of Week]]&lt;=5,RTO__37[[#This Row],[Hour]]&gt;=15,RTO__37[[#This Row],[Hour]]&lt;=18),"ON","OFF")</f>
        <v>OFF</v>
      </c>
      <c r="G632"/>
      <c r="H632"/>
      <c r="I632"/>
    </row>
    <row r="633" spans="1:9" x14ac:dyDescent="0.25">
      <c r="A633" s="34">
        <v>45554</v>
      </c>
      <c r="B633" s="64">
        <v>9</v>
      </c>
      <c r="C633" s="64">
        <v>4</v>
      </c>
      <c r="D633" s="64">
        <v>8</v>
      </c>
      <c r="E633" s="42">
        <v>17.7272</v>
      </c>
      <c r="F633" s="64" t="str">
        <f>IF(AND(RTO__37[[#This Row],[Month]]&gt;5,RTO__37[[#This Row],[Month]]&lt;10,RTO__37[[#This Row],[Day of Week]]&lt;=5,RTO__37[[#This Row],[Hour]]&gt;=15,RTO__37[[#This Row],[Hour]]&lt;=18),"ON","OFF")</f>
        <v>OFF</v>
      </c>
      <c r="G633"/>
      <c r="H633"/>
      <c r="I633"/>
    </row>
    <row r="634" spans="1:9" x14ac:dyDescent="0.25">
      <c r="A634" s="34">
        <v>45554</v>
      </c>
      <c r="B634" s="64">
        <v>9</v>
      </c>
      <c r="C634" s="64">
        <v>4</v>
      </c>
      <c r="D634" s="64">
        <v>9</v>
      </c>
      <c r="E634" s="42">
        <v>13.4262</v>
      </c>
      <c r="F634" s="64" t="str">
        <f>IF(AND(RTO__37[[#This Row],[Month]]&gt;5,RTO__37[[#This Row],[Month]]&lt;10,RTO__37[[#This Row],[Day of Week]]&lt;=5,RTO__37[[#This Row],[Hour]]&gt;=15,RTO__37[[#This Row],[Hour]]&lt;=18),"ON","OFF")</f>
        <v>OFF</v>
      </c>
      <c r="G634"/>
      <c r="H634"/>
      <c r="I634"/>
    </row>
    <row r="635" spans="1:9" x14ac:dyDescent="0.25">
      <c r="A635" s="34">
        <v>45554</v>
      </c>
      <c r="B635" s="64">
        <v>9</v>
      </c>
      <c r="C635" s="64">
        <v>4</v>
      </c>
      <c r="D635" s="64">
        <v>10</v>
      </c>
      <c r="E635" s="42">
        <v>13.297499999999999</v>
      </c>
      <c r="F635" s="64" t="str">
        <f>IF(AND(RTO__37[[#This Row],[Month]]&gt;5,RTO__37[[#This Row],[Month]]&lt;10,RTO__37[[#This Row],[Day of Week]]&lt;=5,RTO__37[[#This Row],[Hour]]&gt;=15,RTO__37[[#This Row],[Hour]]&lt;=18),"ON","OFF")</f>
        <v>OFF</v>
      </c>
      <c r="G635"/>
      <c r="H635"/>
      <c r="I635"/>
    </row>
    <row r="636" spans="1:9" x14ac:dyDescent="0.25">
      <c r="A636" s="34">
        <v>45554</v>
      </c>
      <c r="B636" s="64">
        <v>9</v>
      </c>
      <c r="C636" s="64">
        <v>4</v>
      </c>
      <c r="D636" s="64">
        <v>11</v>
      </c>
      <c r="E636" s="42">
        <v>12.691800000000001</v>
      </c>
      <c r="F636" s="64" t="str">
        <f>IF(AND(RTO__37[[#This Row],[Month]]&gt;5,RTO__37[[#This Row],[Month]]&lt;10,RTO__37[[#This Row],[Day of Week]]&lt;=5,RTO__37[[#This Row],[Hour]]&gt;=15,RTO__37[[#This Row],[Hour]]&lt;=18),"ON","OFF")</f>
        <v>OFF</v>
      </c>
      <c r="G636"/>
      <c r="H636"/>
      <c r="I636"/>
    </row>
    <row r="637" spans="1:9" x14ac:dyDescent="0.25">
      <c r="A637" s="34">
        <v>45554</v>
      </c>
      <c r="B637" s="64">
        <v>9</v>
      </c>
      <c r="C637" s="64">
        <v>4</v>
      </c>
      <c r="D637" s="64">
        <v>12</v>
      </c>
      <c r="E637" s="42">
        <v>14.408200000000001</v>
      </c>
      <c r="F637" s="64" t="str">
        <f>IF(AND(RTO__37[[#This Row],[Month]]&gt;5,RTO__37[[#This Row],[Month]]&lt;10,RTO__37[[#This Row],[Day of Week]]&lt;=5,RTO__37[[#This Row],[Hour]]&gt;=15,RTO__37[[#This Row],[Hour]]&lt;=18),"ON","OFF")</f>
        <v>OFF</v>
      </c>
      <c r="G637"/>
      <c r="H637"/>
      <c r="I637"/>
    </row>
    <row r="638" spans="1:9" x14ac:dyDescent="0.25">
      <c r="A638" s="34">
        <v>45554</v>
      </c>
      <c r="B638" s="64">
        <v>9</v>
      </c>
      <c r="C638" s="64">
        <v>4</v>
      </c>
      <c r="D638" s="64">
        <v>13</v>
      </c>
      <c r="E638" s="42">
        <v>15.6614</v>
      </c>
      <c r="F638" s="64" t="str">
        <f>IF(AND(RTO__37[[#This Row],[Month]]&gt;5,RTO__37[[#This Row],[Month]]&lt;10,RTO__37[[#This Row],[Day of Week]]&lt;=5,RTO__37[[#This Row],[Hour]]&gt;=15,RTO__37[[#This Row],[Hour]]&lt;=18),"ON","OFF")</f>
        <v>OFF</v>
      </c>
      <c r="G638"/>
      <c r="H638"/>
      <c r="I638"/>
    </row>
    <row r="639" spans="1:9" x14ac:dyDescent="0.25">
      <c r="A639" s="34">
        <v>45554</v>
      </c>
      <c r="B639" s="64">
        <v>9</v>
      </c>
      <c r="C639" s="64">
        <v>4</v>
      </c>
      <c r="D639" s="64">
        <v>14</v>
      </c>
      <c r="E639" s="42">
        <v>13.3863</v>
      </c>
      <c r="F639" s="64" t="str">
        <f>IF(AND(RTO__37[[#This Row],[Month]]&gt;5,RTO__37[[#This Row],[Month]]&lt;10,RTO__37[[#This Row],[Day of Week]]&lt;=5,RTO__37[[#This Row],[Hour]]&gt;=15,RTO__37[[#This Row],[Hour]]&lt;=18),"ON","OFF")</f>
        <v>OFF</v>
      </c>
      <c r="G639"/>
      <c r="H639"/>
      <c r="I639"/>
    </row>
    <row r="640" spans="1:9" x14ac:dyDescent="0.25">
      <c r="A640" s="34">
        <v>45554</v>
      </c>
      <c r="B640" s="64">
        <v>9</v>
      </c>
      <c r="C640" s="64">
        <v>4</v>
      </c>
      <c r="D640" s="64">
        <v>15</v>
      </c>
      <c r="E640" s="42">
        <v>13.475</v>
      </c>
      <c r="F640" s="64" t="str">
        <f>IF(AND(RTO__37[[#This Row],[Month]]&gt;5,RTO__37[[#This Row],[Month]]&lt;10,RTO__37[[#This Row],[Day of Week]]&lt;=5,RTO__37[[#This Row],[Hour]]&gt;=15,RTO__37[[#This Row],[Hour]]&lt;=18),"ON","OFF")</f>
        <v>ON</v>
      </c>
      <c r="G640"/>
      <c r="H640"/>
      <c r="I640"/>
    </row>
    <row r="641" spans="1:9" x14ac:dyDescent="0.25">
      <c r="A641" s="34">
        <v>45554</v>
      </c>
      <c r="B641" s="64">
        <v>9</v>
      </c>
      <c r="C641" s="64">
        <v>4</v>
      </c>
      <c r="D641" s="64">
        <v>16</v>
      </c>
      <c r="E641" s="42">
        <v>14.216900000000001</v>
      </c>
      <c r="F641" s="64" t="str">
        <f>IF(AND(RTO__37[[#This Row],[Month]]&gt;5,RTO__37[[#This Row],[Month]]&lt;10,RTO__37[[#This Row],[Day of Week]]&lt;=5,RTO__37[[#This Row],[Hour]]&gt;=15,RTO__37[[#This Row],[Hour]]&lt;=18),"ON","OFF")</f>
        <v>ON</v>
      </c>
      <c r="G641"/>
      <c r="H641"/>
      <c r="I641"/>
    </row>
    <row r="642" spans="1:9" x14ac:dyDescent="0.25">
      <c r="A642" s="34">
        <v>45554</v>
      </c>
      <c r="B642" s="64">
        <v>9</v>
      </c>
      <c r="C642" s="64">
        <v>4</v>
      </c>
      <c r="D642" s="64">
        <v>17</v>
      </c>
      <c r="E642" s="42">
        <v>19.085699999999999</v>
      </c>
      <c r="F642" s="64" t="str">
        <f>IF(AND(RTO__37[[#This Row],[Month]]&gt;5,RTO__37[[#This Row],[Month]]&lt;10,RTO__37[[#This Row],[Day of Week]]&lt;=5,RTO__37[[#This Row],[Hour]]&gt;=15,RTO__37[[#This Row],[Hour]]&lt;=18),"ON","OFF")</f>
        <v>ON</v>
      </c>
      <c r="G642"/>
      <c r="H642"/>
      <c r="I642"/>
    </row>
    <row r="643" spans="1:9" x14ac:dyDescent="0.25">
      <c r="A643" s="34">
        <v>45554</v>
      </c>
      <c r="B643" s="64">
        <v>9</v>
      </c>
      <c r="C643" s="64">
        <v>4</v>
      </c>
      <c r="D643" s="64">
        <v>18</v>
      </c>
      <c r="E643" s="42">
        <v>39.266100000000002</v>
      </c>
      <c r="F643" s="64" t="str">
        <f>IF(AND(RTO__37[[#This Row],[Month]]&gt;5,RTO__37[[#This Row],[Month]]&lt;10,RTO__37[[#This Row],[Day of Week]]&lt;=5,RTO__37[[#This Row],[Hour]]&gt;=15,RTO__37[[#This Row],[Hour]]&lt;=18),"ON","OFF")</f>
        <v>ON</v>
      </c>
      <c r="G643"/>
      <c r="H643"/>
      <c r="I643"/>
    </row>
    <row r="644" spans="1:9" x14ac:dyDescent="0.25">
      <c r="A644" s="34">
        <v>45554</v>
      </c>
      <c r="B644" s="64">
        <v>9</v>
      </c>
      <c r="C644" s="64">
        <v>4</v>
      </c>
      <c r="D644" s="64">
        <v>19</v>
      </c>
      <c r="E644" s="42">
        <v>37.556100000000001</v>
      </c>
      <c r="F644" s="64" t="str">
        <f>IF(AND(RTO__37[[#This Row],[Month]]&gt;5,RTO__37[[#This Row],[Month]]&lt;10,RTO__37[[#This Row],[Day of Week]]&lt;=5,RTO__37[[#This Row],[Hour]]&gt;=15,RTO__37[[#This Row],[Hour]]&lt;=18),"ON","OFF")</f>
        <v>OFF</v>
      </c>
      <c r="G644"/>
      <c r="H644"/>
      <c r="I644"/>
    </row>
    <row r="645" spans="1:9" x14ac:dyDescent="0.25">
      <c r="A645" s="34">
        <v>45554</v>
      </c>
      <c r="B645" s="64">
        <v>9</v>
      </c>
      <c r="C645" s="64">
        <v>4</v>
      </c>
      <c r="D645" s="64">
        <v>20</v>
      </c>
      <c r="E645" s="42">
        <v>32.8429</v>
      </c>
      <c r="F645" s="64" t="str">
        <f>IF(AND(RTO__37[[#This Row],[Month]]&gt;5,RTO__37[[#This Row],[Month]]&lt;10,RTO__37[[#This Row],[Day of Week]]&lt;=5,RTO__37[[#This Row],[Hour]]&gt;=15,RTO__37[[#This Row],[Hour]]&lt;=18),"ON","OFF")</f>
        <v>OFF</v>
      </c>
      <c r="G645"/>
      <c r="H645"/>
      <c r="I645"/>
    </row>
    <row r="646" spans="1:9" x14ac:dyDescent="0.25">
      <c r="A646" s="34">
        <v>45554</v>
      </c>
      <c r="B646" s="64">
        <v>9</v>
      </c>
      <c r="C646" s="64">
        <v>4</v>
      </c>
      <c r="D646" s="64">
        <v>21</v>
      </c>
      <c r="E646" s="42">
        <v>13.7843</v>
      </c>
      <c r="F646" s="64" t="str">
        <f>IF(AND(RTO__37[[#This Row],[Month]]&gt;5,RTO__37[[#This Row],[Month]]&lt;10,RTO__37[[#This Row],[Day of Week]]&lt;=5,RTO__37[[#This Row],[Hour]]&gt;=15,RTO__37[[#This Row],[Hour]]&lt;=18),"ON","OFF")</f>
        <v>OFF</v>
      </c>
      <c r="G646"/>
      <c r="H646"/>
      <c r="I646"/>
    </row>
    <row r="647" spans="1:9" x14ac:dyDescent="0.25">
      <c r="A647" s="34">
        <v>45554</v>
      </c>
      <c r="B647" s="64">
        <v>9</v>
      </c>
      <c r="C647" s="64">
        <v>4</v>
      </c>
      <c r="D647" s="64">
        <v>22</v>
      </c>
      <c r="E647" s="42">
        <v>7.6327999999999996</v>
      </c>
      <c r="F647" s="64" t="str">
        <f>IF(AND(RTO__37[[#This Row],[Month]]&gt;5,RTO__37[[#This Row],[Month]]&lt;10,RTO__37[[#This Row],[Day of Week]]&lt;=5,RTO__37[[#This Row],[Hour]]&gt;=15,RTO__37[[#This Row],[Hour]]&lt;=18),"ON","OFF")</f>
        <v>OFF</v>
      </c>
      <c r="G647"/>
      <c r="H647"/>
      <c r="I647"/>
    </row>
    <row r="648" spans="1:9" x14ac:dyDescent="0.25">
      <c r="A648" s="34">
        <v>45554</v>
      </c>
      <c r="B648" s="64">
        <v>9</v>
      </c>
      <c r="C648" s="64">
        <v>4</v>
      </c>
      <c r="D648" s="64">
        <v>23</v>
      </c>
      <c r="E648" s="42">
        <v>22.496300000000002</v>
      </c>
      <c r="F648" s="64" t="str">
        <f>IF(AND(RTO__37[[#This Row],[Month]]&gt;5,RTO__37[[#This Row],[Month]]&lt;10,RTO__37[[#This Row],[Day of Week]]&lt;=5,RTO__37[[#This Row],[Hour]]&gt;=15,RTO__37[[#This Row],[Hour]]&lt;=18),"ON","OFF")</f>
        <v>OFF</v>
      </c>
      <c r="G648"/>
      <c r="H648"/>
      <c r="I648"/>
    </row>
    <row r="649" spans="1:9" x14ac:dyDescent="0.25">
      <c r="A649" s="34">
        <v>45554</v>
      </c>
      <c r="B649" s="64">
        <v>9</v>
      </c>
      <c r="C649" s="64">
        <v>4</v>
      </c>
      <c r="D649" s="64">
        <v>24</v>
      </c>
      <c r="E649" s="42">
        <v>15.5175</v>
      </c>
      <c r="F649" s="64" t="str">
        <f>IF(AND(RTO__37[[#This Row],[Month]]&gt;5,RTO__37[[#This Row],[Month]]&lt;10,RTO__37[[#This Row],[Day of Week]]&lt;=5,RTO__37[[#This Row],[Hour]]&gt;=15,RTO__37[[#This Row],[Hour]]&lt;=18),"ON","OFF")</f>
        <v>OFF</v>
      </c>
      <c r="G649"/>
      <c r="H649"/>
      <c r="I649"/>
    </row>
    <row r="650" spans="1:9" x14ac:dyDescent="0.25">
      <c r="A650" s="34">
        <v>45555</v>
      </c>
      <c r="B650" s="64">
        <v>9</v>
      </c>
      <c r="C650" s="64">
        <v>5</v>
      </c>
      <c r="D650" s="64">
        <v>1</v>
      </c>
      <c r="E650" s="42">
        <v>22.430199999999999</v>
      </c>
      <c r="F650" s="64" t="str">
        <f>IF(AND(RTO__37[[#This Row],[Month]]&gt;5,RTO__37[[#This Row],[Month]]&lt;10,RTO__37[[#This Row],[Day of Week]]&lt;=5,RTO__37[[#This Row],[Hour]]&gt;=15,RTO__37[[#This Row],[Hour]]&lt;=18),"ON","OFF")</f>
        <v>OFF</v>
      </c>
      <c r="G650"/>
      <c r="H650"/>
      <c r="I650"/>
    </row>
    <row r="651" spans="1:9" x14ac:dyDescent="0.25">
      <c r="A651" s="34">
        <v>45555</v>
      </c>
      <c r="B651" s="64">
        <v>9</v>
      </c>
      <c r="C651" s="64">
        <v>5</v>
      </c>
      <c r="D651" s="64">
        <v>2</v>
      </c>
      <c r="E651" s="42">
        <v>13.696999999999999</v>
      </c>
      <c r="F651" s="64" t="str">
        <f>IF(AND(RTO__37[[#This Row],[Month]]&gt;5,RTO__37[[#This Row],[Month]]&lt;10,RTO__37[[#This Row],[Day of Week]]&lt;=5,RTO__37[[#This Row],[Hour]]&gt;=15,RTO__37[[#This Row],[Hour]]&lt;=18),"ON","OFF")</f>
        <v>OFF</v>
      </c>
      <c r="G651"/>
      <c r="H651"/>
      <c r="I651"/>
    </row>
    <row r="652" spans="1:9" x14ac:dyDescent="0.25">
      <c r="A652" s="34">
        <v>45555</v>
      </c>
      <c r="B652" s="64">
        <v>9</v>
      </c>
      <c r="C652" s="64">
        <v>5</v>
      </c>
      <c r="D652" s="64">
        <v>3</v>
      </c>
      <c r="E652" s="42">
        <v>24.215900000000001</v>
      </c>
      <c r="F652" s="64" t="str">
        <f>IF(AND(RTO__37[[#This Row],[Month]]&gt;5,RTO__37[[#This Row],[Month]]&lt;10,RTO__37[[#This Row],[Day of Week]]&lt;=5,RTO__37[[#This Row],[Hour]]&gt;=15,RTO__37[[#This Row],[Hour]]&lt;=18),"ON","OFF")</f>
        <v>OFF</v>
      </c>
      <c r="G652"/>
      <c r="H652"/>
      <c r="I652"/>
    </row>
    <row r="653" spans="1:9" x14ac:dyDescent="0.25">
      <c r="A653" s="34">
        <v>45555</v>
      </c>
      <c r="B653" s="64">
        <v>9</v>
      </c>
      <c r="C653" s="64">
        <v>5</v>
      </c>
      <c r="D653" s="64">
        <v>4</v>
      </c>
      <c r="E653" s="42">
        <v>26.716200000000001</v>
      </c>
      <c r="F653" s="64" t="str">
        <f>IF(AND(RTO__37[[#This Row],[Month]]&gt;5,RTO__37[[#This Row],[Month]]&lt;10,RTO__37[[#This Row],[Day of Week]]&lt;=5,RTO__37[[#This Row],[Hour]]&gt;=15,RTO__37[[#This Row],[Hour]]&lt;=18),"ON","OFF")</f>
        <v>OFF</v>
      </c>
      <c r="G653"/>
      <c r="H653"/>
      <c r="I653"/>
    </row>
    <row r="654" spans="1:9" x14ac:dyDescent="0.25">
      <c r="A654" s="34">
        <v>45555</v>
      </c>
      <c r="B654" s="64">
        <v>9</v>
      </c>
      <c r="C654" s="64">
        <v>5</v>
      </c>
      <c r="D654" s="64">
        <v>5</v>
      </c>
      <c r="E654" s="42">
        <v>24.106200000000001</v>
      </c>
      <c r="F654" s="64" t="str">
        <f>IF(AND(RTO__37[[#This Row],[Month]]&gt;5,RTO__37[[#This Row],[Month]]&lt;10,RTO__37[[#This Row],[Day of Week]]&lt;=5,RTO__37[[#This Row],[Hour]]&gt;=15,RTO__37[[#This Row],[Hour]]&lt;=18),"ON","OFF")</f>
        <v>OFF</v>
      </c>
      <c r="G654"/>
      <c r="H654"/>
      <c r="I654"/>
    </row>
    <row r="655" spans="1:9" x14ac:dyDescent="0.25">
      <c r="A655" s="34">
        <v>45555</v>
      </c>
      <c r="B655" s="64">
        <v>9</v>
      </c>
      <c r="C655" s="64">
        <v>5</v>
      </c>
      <c r="D655" s="64">
        <v>6</v>
      </c>
      <c r="E655" s="42">
        <v>3.4864000000000002</v>
      </c>
      <c r="F655" s="64" t="str">
        <f>IF(AND(RTO__37[[#This Row],[Month]]&gt;5,RTO__37[[#This Row],[Month]]&lt;10,RTO__37[[#This Row],[Day of Week]]&lt;=5,RTO__37[[#This Row],[Hour]]&gt;=15,RTO__37[[#This Row],[Hour]]&lt;=18),"ON","OFF")</f>
        <v>OFF</v>
      </c>
      <c r="G655"/>
      <c r="H655"/>
      <c r="I655"/>
    </row>
    <row r="656" spans="1:9" x14ac:dyDescent="0.25">
      <c r="A656" s="34">
        <v>45555</v>
      </c>
      <c r="B656" s="64">
        <v>9</v>
      </c>
      <c r="C656" s="64">
        <v>5</v>
      </c>
      <c r="D656" s="64">
        <v>7</v>
      </c>
      <c r="E656" s="42">
        <v>-8.0420999999999996</v>
      </c>
      <c r="F656" s="64" t="str">
        <f>IF(AND(RTO__37[[#This Row],[Month]]&gt;5,RTO__37[[#This Row],[Month]]&lt;10,RTO__37[[#This Row],[Day of Week]]&lt;=5,RTO__37[[#This Row],[Hour]]&gt;=15,RTO__37[[#This Row],[Hour]]&lt;=18),"ON","OFF")</f>
        <v>OFF</v>
      </c>
      <c r="G656"/>
      <c r="H656"/>
      <c r="I656"/>
    </row>
    <row r="657" spans="1:9" x14ac:dyDescent="0.25">
      <c r="A657" s="34">
        <v>45555</v>
      </c>
      <c r="B657" s="64">
        <v>9</v>
      </c>
      <c r="C657" s="64">
        <v>5</v>
      </c>
      <c r="D657" s="64">
        <v>8</v>
      </c>
      <c r="E657" s="42">
        <v>7.0404</v>
      </c>
      <c r="F657" s="64" t="str">
        <f>IF(AND(RTO__37[[#This Row],[Month]]&gt;5,RTO__37[[#This Row],[Month]]&lt;10,RTO__37[[#This Row],[Day of Week]]&lt;=5,RTO__37[[#This Row],[Hour]]&gt;=15,RTO__37[[#This Row],[Hour]]&lt;=18),"ON","OFF")</f>
        <v>OFF</v>
      </c>
      <c r="G657"/>
      <c r="H657"/>
      <c r="I657"/>
    </row>
    <row r="658" spans="1:9" x14ac:dyDescent="0.25">
      <c r="A658" s="34">
        <v>45555</v>
      </c>
      <c r="B658" s="64">
        <v>9</v>
      </c>
      <c r="C658" s="64">
        <v>5</v>
      </c>
      <c r="D658" s="64">
        <v>9</v>
      </c>
      <c r="E658" s="42">
        <v>20.401299999999999</v>
      </c>
      <c r="F658" s="64" t="str">
        <f>IF(AND(RTO__37[[#This Row],[Month]]&gt;5,RTO__37[[#This Row],[Month]]&lt;10,RTO__37[[#This Row],[Day of Week]]&lt;=5,RTO__37[[#This Row],[Hour]]&gt;=15,RTO__37[[#This Row],[Hour]]&lt;=18),"ON","OFF")</f>
        <v>OFF</v>
      </c>
      <c r="G658"/>
      <c r="H658"/>
      <c r="I658"/>
    </row>
    <row r="659" spans="1:9" x14ac:dyDescent="0.25">
      <c r="A659" s="34">
        <v>45555</v>
      </c>
      <c r="B659" s="64">
        <v>9</v>
      </c>
      <c r="C659" s="64">
        <v>5</v>
      </c>
      <c r="D659" s="64">
        <v>10</v>
      </c>
      <c r="E659" s="42">
        <v>17.948599999999999</v>
      </c>
      <c r="F659" s="64" t="str">
        <f>IF(AND(RTO__37[[#This Row],[Month]]&gt;5,RTO__37[[#This Row],[Month]]&lt;10,RTO__37[[#This Row],[Day of Week]]&lt;=5,RTO__37[[#This Row],[Hour]]&gt;=15,RTO__37[[#This Row],[Hour]]&lt;=18),"ON","OFF")</f>
        <v>OFF</v>
      </c>
      <c r="G659"/>
      <c r="H659"/>
      <c r="I659"/>
    </row>
    <row r="660" spans="1:9" x14ac:dyDescent="0.25">
      <c r="A660" s="34">
        <v>45555</v>
      </c>
      <c r="B660" s="64">
        <v>9</v>
      </c>
      <c r="C660" s="64">
        <v>5</v>
      </c>
      <c r="D660" s="64">
        <v>11</v>
      </c>
      <c r="E660" s="42">
        <v>19.521999999999998</v>
      </c>
      <c r="F660" s="64" t="str">
        <f>IF(AND(RTO__37[[#This Row],[Month]]&gt;5,RTO__37[[#This Row],[Month]]&lt;10,RTO__37[[#This Row],[Day of Week]]&lt;=5,RTO__37[[#This Row],[Hour]]&gt;=15,RTO__37[[#This Row],[Hour]]&lt;=18),"ON","OFF")</f>
        <v>OFF</v>
      </c>
      <c r="G660"/>
      <c r="H660"/>
      <c r="I660"/>
    </row>
    <row r="661" spans="1:9" x14ac:dyDescent="0.25">
      <c r="A661" s="34">
        <v>45555</v>
      </c>
      <c r="B661" s="64">
        <v>9</v>
      </c>
      <c r="C661" s="64">
        <v>5</v>
      </c>
      <c r="D661" s="64">
        <v>12</v>
      </c>
      <c r="E661" s="42">
        <v>22.6936</v>
      </c>
      <c r="F661" s="64" t="str">
        <f>IF(AND(RTO__37[[#This Row],[Month]]&gt;5,RTO__37[[#This Row],[Month]]&lt;10,RTO__37[[#This Row],[Day of Week]]&lt;=5,RTO__37[[#This Row],[Hour]]&gt;=15,RTO__37[[#This Row],[Hour]]&lt;=18),"ON","OFF")</f>
        <v>OFF</v>
      </c>
      <c r="G661"/>
      <c r="H661"/>
      <c r="I661"/>
    </row>
    <row r="662" spans="1:9" x14ac:dyDescent="0.25">
      <c r="A662" s="34">
        <v>45555</v>
      </c>
      <c r="B662" s="64">
        <v>9</v>
      </c>
      <c r="C662" s="64">
        <v>5</v>
      </c>
      <c r="D662" s="64">
        <v>13</v>
      </c>
      <c r="E662" s="42">
        <v>26.8932</v>
      </c>
      <c r="F662" s="64" t="str">
        <f>IF(AND(RTO__37[[#This Row],[Month]]&gt;5,RTO__37[[#This Row],[Month]]&lt;10,RTO__37[[#This Row],[Day of Week]]&lt;=5,RTO__37[[#This Row],[Hour]]&gt;=15,RTO__37[[#This Row],[Hour]]&lt;=18),"ON","OFF")</f>
        <v>OFF</v>
      </c>
      <c r="G662"/>
      <c r="H662"/>
      <c r="I662"/>
    </row>
    <row r="663" spans="1:9" x14ac:dyDescent="0.25">
      <c r="A663" s="34">
        <v>45555</v>
      </c>
      <c r="B663" s="64">
        <v>9</v>
      </c>
      <c r="C663" s="64">
        <v>5</v>
      </c>
      <c r="D663" s="64">
        <v>14</v>
      </c>
      <c r="E663" s="42">
        <v>28.720199999999998</v>
      </c>
      <c r="F663" s="64" t="str">
        <f>IF(AND(RTO__37[[#This Row],[Month]]&gt;5,RTO__37[[#This Row],[Month]]&lt;10,RTO__37[[#This Row],[Day of Week]]&lt;=5,RTO__37[[#This Row],[Hour]]&gt;=15,RTO__37[[#This Row],[Hour]]&lt;=18),"ON","OFF")</f>
        <v>OFF</v>
      </c>
      <c r="G663"/>
      <c r="H663"/>
      <c r="I663"/>
    </row>
    <row r="664" spans="1:9" x14ac:dyDescent="0.25">
      <c r="A664" s="34">
        <v>45555</v>
      </c>
      <c r="B664" s="64">
        <v>9</v>
      </c>
      <c r="C664" s="64">
        <v>5</v>
      </c>
      <c r="D664" s="64">
        <v>15</v>
      </c>
      <c r="E664" s="42">
        <v>27.198499999999999</v>
      </c>
      <c r="F664" s="64" t="str">
        <f>IF(AND(RTO__37[[#This Row],[Month]]&gt;5,RTO__37[[#This Row],[Month]]&lt;10,RTO__37[[#This Row],[Day of Week]]&lt;=5,RTO__37[[#This Row],[Hour]]&gt;=15,RTO__37[[#This Row],[Hour]]&lt;=18),"ON","OFF")</f>
        <v>ON</v>
      </c>
      <c r="G664"/>
      <c r="H664"/>
      <c r="I664"/>
    </row>
    <row r="665" spans="1:9" x14ac:dyDescent="0.25">
      <c r="A665" s="34">
        <v>45555</v>
      </c>
      <c r="B665" s="64">
        <v>9</v>
      </c>
      <c r="C665" s="64">
        <v>5</v>
      </c>
      <c r="D665" s="64">
        <v>16</v>
      </c>
      <c r="E665" s="42">
        <v>28.443200000000001</v>
      </c>
      <c r="F665" s="64" t="str">
        <f>IF(AND(RTO__37[[#This Row],[Month]]&gt;5,RTO__37[[#This Row],[Month]]&lt;10,RTO__37[[#This Row],[Day of Week]]&lt;=5,RTO__37[[#This Row],[Hour]]&gt;=15,RTO__37[[#This Row],[Hour]]&lt;=18),"ON","OFF")</f>
        <v>ON</v>
      </c>
      <c r="G665"/>
      <c r="H665"/>
      <c r="I665"/>
    </row>
    <row r="666" spans="1:9" x14ac:dyDescent="0.25">
      <c r="A666" s="34">
        <v>45555</v>
      </c>
      <c r="B666" s="64">
        <v>9</v>
      </c>
      <c r="C666" s="64">
        <v>5</v>
      </c>
      <c r="D666" s="64">
        <v>17</v>
      </c>
      <c r="E666" s="42">
        <v>24.360299999999999</v>
      </c>
      <c r="F666" s="64" t="str">
        <f>IF(AND(RTO__37[[#This Row],[Month]]&gt;5,RTO__37[[#This Row],[Month]]&lt;10,RTO__37[[#This Row],[Day of Week]]&lt;=5,RTO__37[[#This Row],[Hour]]&gt;=15,RTO__37[[#This Row],[Hour]]&lt;=18),"ON","OFF")</f>
        <v>ON</v>
      </c>
      <c r="G666"/>
      <c r="H666"/>
      <c r="I666"/>
    </row>
    <row r="667" spans="1:9" x14ac:dyDescent="0.25">
      <c r="A667" s="34">
        <v>45555</v>
      </c>
      <c r="B667" s="64">
        <v>9</v>
      </c>
      <c r="C667" s="64">
        <v>5</v>
      </c>
      <c r="D667" s="64">
        <v>18</v>
      </c>
      <c r="E667" s="42">
        <v>30.952400000000001</v>
      </c>
      <c r="F667" s="64" t="str">
        <f>IF(AND(RTO__37[[#This Row],[Month]]&gt;5,RTO__37[[#This Row],[Month]]&lt;10,RTO__37[[#This Row],[Day of Week]]&lt;=5,RTO__37[[#This Row],[Hour]]&gt;=15,RTO__37[[#This Row],[Hour]]&lt;=18),"ON","OFF")</f>
        <v>ON</v>
      </c>
      <c r="G667"/>
      <c r="H667"/>
      <c r="I667"/>
    </row>
    <row r="668" spans="1:9" x14ac:dyDescent="0.25">
      <c r="A668" s="34">
        <v>45555</v>
      </c>
      <c r="B668" s="64">
        <v>9</v>
      </c>
      <c r="C668" s="64">
        <v>5</v>
      </c>
      <c r="D668" s="64">
        <v>19</v>
      </c>
      <c r="E668" s="42">
        <v>35.942399999999999</v>
      </c>
      <c r="F668" s="64" t="str">
        <f>IF(AND(RTO__37[[#This Row],[Month]]&gt;5,RTO__37[[#This Row],[Month]]&lt;10,RTO__37[[#This Row],[Day of Week]]&lt;=5,RTO__37[[#This Row],[Hour]]&gt;=15,RTO__37[[#This Row],[Hour]]&lt;=18),"ON","OFF")</f>
        <v>OFF</v>
      </c>
      <c r="G668"/>
      <c r="H668"/>
      <c r="I668"/>
    </row>
    <row r="669" spans="1:9" x14ac:dyDescent="0.25">
      <c r="A669" s="34">
        <v>45555</v>
      </c>
      <c r="B669" s="64">
        <v>9</v>
      </c>
      <c r="C669" s="64">
        <v>5</v>
      </c>
      <c r="D669" s="64">
        <v>20</v>
      </c>
      <c r="E669" s="42">
        <v>31.633600000000001</v>
      </c>
      <c r="F669" s="64" t="str">
        <f>IF(AND(RTO__37[[#This Row],[Month]]&gt;5,RTO__37[[#This Row],[Month]]&lt;10,RTO__37[[#This Row],[Day of Week]]&lt;=5,RTO__37[[#This Row],[Hour]]&gt;=15,RTO__37[[#This Row],[Hour]]&lt;=18),"ON","OFF")</f>
        <v>OFF</v>
      </c>
      <c r="G669"/>
      <c r="H669"/>
      <c r="I669"/>
    </row>
    <row r="670" spans="1:9" x14ac:dyDescent="0.25">
      <c r="A670" s="34">
        <v>45555</v>
      </c>
      <c r="B670" s="64">
        <v>9</v>
      </c>
      <c r="C670" s="64">
        <v>5</v>
      </c>
      <c r="D670" s="64">
        <v>21</v>
      </c>
      <c r="E670" s="42">
        <v>24.9115</v>
      </c>
      <c r="F670" s="64" t="str">
        <f>IF(AND(RTO__37[[#This Row],[Month]]&gt;5,RTO__37[[#This Row],[Month]]&lt;10,RTO__37[[#This Row],[Day of Week]]&lt;=5,RTO__37[[#This Row],[Hour]]&gt;=15,RTO__37[[#This Row],[Hour]]&lt;=18),"ON","OFF")</f>
        <v>OFF</v>
      </c>
      <c r="G670"/>
      <c r="H670"/>
      <c r="I670"/>
    </row>
    <row r="671" spans="1:9" x14ac:dyDescent="0.25">
      <c r="A671" s="34">
        <v>45555</v>
      </c>
      <c r="B671" s="64">
        <v>9</v>
      </c>
      <c r="C671" s="64">
        <v>5</v>
      </c>
      <c r="D671" s="64">
        <v>22</v>
      </c>
      <c r="E671" s="42">
        <v>24.3598</v>
      </c>
      <c r="F671" s="64" t="str">
        <f>IF(AND(RTO__37[[#This Row],[Month]]&gt;5,RTO__37[[#This Row],[Month]]&lt;10,RTO__37[[#This Row],[Day of Week]]&lt;=5,RTO__37[[#This Row],[Hour]]&gt;=15,RTO__37[[#This Row],[Hour]]&lt;=18),"ON","OFF")</f>
        <v>OFF</v>
      </c>
      <c r="G671"/>
      <c r="H671"/>
      <c r="I671"/>
    </row>
    <row r="672" spans="1:9" x14ac:dyDescent="0.25">
      <c r="A672" s="34">
        <v>45555</v>
      </c>
      <c r="B672" s="64">
        <v>9</v>
      </c>
      <c r="C672" s="64">
        <v>5</v>
      </c>
      <c r="D672" s="64">
        <v>23</v>
      </c>
      <c r="E672" s="42">
        <v>28.989100000000001</v>
      </c>
      <c r="F672" s="64" t="str">
        <f>IF(AND(RTO__37[[#This Row],[Month]]&gt;5,RTO__37[[#This Row],[Month]]&lt;10,RTO__37[[#This Row],[Day of Week]]&lt;=5,RTO__37[[#This Row],[Hour]]&gt;=15,RTO__37[[#This Row],[Hour]]&lt;=18),"ON","OFF")</f>
        <v>OFF</v>
      </c>
      <c r="G672"/>
      <c r="H672"/>
      <c r="I672"/>
    </row>
    <row r="673" spans="1:9" x14ac:dyDescent="0.25">
      <c r="A673" s="34">
        <v>45555</v>
      </c>
      <c r="B673" s="64">
        <v>9</v>
      </c>
      <c r="C673" s="64">
        <v>5</v>
      </c>
      <c r="D673" s="64">
        <v>24</v>
      </c>
      <c r="E673" s="42">
        <v>26.111899999999999</v>
      </c>
      <c r="F673" s="64" t="str">
        <f>IF(AND(RTO__37[[#This Row],[Month]]&gt;5,RTO__37[[#This Row],[Month]]&lt;10,RTO__37[[#This Row],[Day of Week]]&lt;=5,RTO__37[[#This Row],[Hour]]&gt;=15,RTO__37[[#This Row],[Hour]]&lt;=18),"ON","OFF")</f>
        <v>OFF</v>
      </c>
      <c r="G673"/>
      <c r="H673"/>
      <c r="I673"/>
    </row>
    <row r="674" spans="1:9" x14ac:dyDescent="0.25">
      <c r="A674" s="34">
        <v>45556</v>
      </c>
      <c r="B674" s="64">
        <v>9</v>
      </c>
      <c r="C674" s="64">
        <v>6</v>
      </c>
      <c r="D674" s="64">
        <v>1</v>
      </c>
      <c r="E674" s="42">
        <v>25.713899999999999</v>
      </c>
      <c r="F674" s="64" t="str">
        <f>IF(AND(RTO__37[[#This Row],[Month]]&gt;5,RTO__37[[#This Row],[Month]]&lt;10,RTO__37[[#This Row],[Day of Week]]&lt;=5,RTO__37[[#This Row],[Hour]]&gt;=15,RTO__37[[#This Row],[Hour]]&lt;=18),"ON","OFF")</f>
        <v>OFF</v>
      </c>
      <c r="G674"/>
      <c r="H674"/>
      <c r="I674"/>
    </row>
    <row r="675" spans="1:9" x14ac:dyDescent="0.25">
      <c r="A675" s="34">
        <v>45556</v>
      </c>
      <c r="B675" s="64">
        <v>9</v>
      </c>
      <c r="C675" s="64">
        <v>6</v>
      </c>
      <c r="D675" s="64">
        <v>2</v>
      </c>
      <c r="E675" s="42">
        <v>25.276900000000001</v>
      </c>
      <c r="F675" s="64" t="str">
        <f>IF(AND(RTO__37[[#This Row],[Month]]&gt;5,RTO__37[[#This Row],[Month]]&lt;10,RTO__37[[#This Row],[Day of Week]]&lt;=5,RTO__37[[#This Row],[Hour]]&gt;=15,RTO__37[[#This Row],[Hour]]&lt;=18),"ON","OFF")</f>
        <v>OFF</v>
      </c>
      <c r="G675"/>
      <c r="H675"/>
      <c r="I675"/>
    </row>
    <row r="676" spans="1:9" x14ac:dyDescent="0.25">
      <c r="A676" s="34">
        <v>45556</v>
      </c>
      <c r="B676" s="64">
        <v>9</v>
      </c>
      <c r="C676" s="64">
        <v>6</v>
      </c>
      <c r="D676" s="64">
        <v>3</v>
      </c>
      <c r="E676" s="42">
        <v>23.4436</v>
      </c>
      <c r="F676" s="64" t="str">
        <f>IF(AND(RTO__37[[#This Row],[Month]]&gt;5,RTO__37[[#This Row],[Month]]&lt;10,RTO__37[[#This Row],[Day of Week]]&lt;=5,RTO__37[[#This Row],[Hour]]&gt;=15,RTO__37[[#This Row],[Hour]]&lt;=18),"ON","OFF")</f>
        <v>OFF</v>
      </c>
      <c r="G676"/>
      <c r="H676"/>
      <c r="I676"/>
    </row>
    <row r="677" spans="1:9" x14ac:dyDescent="0.25">
      <c r="A677" s="34">
        <v>45556</v>
      </c>
      <c r="B677" s="64">
        <v>9</v>
      </c>
      <c r="C677" s="64">
        <v>6</v>
      </c>
      <c r="D677" s="64">
        <v>4</v>
      </c>
      <c r="E677" s="42">
        <v>24.843599999999999</v>
      </c>
      <c r="F677" s="64" t="str">
        <f>IF(AND(RTO__37[[#This Row],[Month]]&gt;5,RTO__37[[#This Row],[Month]]&lt;10,RTO__37[[#This Row],[Day of Week]]&lt;=5,RTO__37[[#This Row],[Hour]]&gt;=15,RTO__37[[#This Row],[Hour]]&lt;=18),"ON","OFF")</f>
        <v>OFF</v>
      </c>
      <c r="G677"/>
      <c r="H677"/>
      <c r="I677"/>
    </row>
    <row r="678" spans="1:9" x14ac:dyDescent="0.25">
      <c r="A678" s="34">
        <v>45556</v>
      </c>
      <c r="B678" s="64">
        <v>9</v>
      </c>
      <c r="C678" s="64">
        <v>6</v>
      </c>
      <c r="D678" s="64">
        <v>5</v>
      </c>
      <c r="E678" s="42">
        <v>22.842099999999999</v>
      </c>
      <c r="F678" s="64" t="str">
        <f>IF(AND(RTO__37[[#This Row],[Month]]&gt;5,RTO__37[[#This Row],[Month]]&lt;10,RTO__37[[#This Row],[Day of Week]]&lt;=5,RTO__37[[#This Row],[Hour]]&gt;=15,RTO__37[[#This Row],[Hour]]&lt;=18),"ON","OFF")</f>
        <v>OFF</v>
      </c>
      <c r="G678"/>
      <c r="H678"/>
      <c r="I678"/>
    </row>
    <row r="679" spans="1:9" x14ac:dyDescent="0.25">
      <c r="A679" s="34">
        <v>45556</v>
      </c>
      <c r="B679" s="64">
        <v>9</v>
      </c>
      <c r="C679" s="64">
        <v>6</v>
      </c>
      <c r="D679" s="64">
        <v>6</v>
      </c>
      <c r="E679" s="42">
        <v>25.1982</v>
      </c>
      <c r="F679" s="64" t="str">
        <f>IF(AND(RTO__37[[#This Row],[Month]]&gt;5,RTO__37[[#This Row],[Month]]&lt;10,RTO__37[[#This Row],[Day of Week]]&lt;=5,RTO__37[[#This Row],[Hour]]&gt;=15,RTO__37[[#This Row],[Hour]]&lt;=18),"ON","OFF")</f>
        <v>OFF</v>
      </c>
      <c r="G679"/>
      <c r="H679"/>
      <c r="I679"/>
    </row>
    <row r="680" spans="1:9" x14ac:dyDescent="0.25">
      <c r="A680" s="34">
        <v>45556</v>
      </c>
      <c r="B680" s="64">
        <v>9</v>
      </c>
      <c r="C680" s="64">
        <v>6</v>
      </c>
      <c r="D680" s="64">
        <v>7</v>
      </c>
      <c r="E680" s="42">
        <v>27.077999999999999</v>
      </c>
      <c r="F680" s="64" t="str">
        <f>IF(AND(RTO__37[[#This Row],[Month]]&gt;5,RTO__37[[#This Row],[Month]]&lt;10,RTO__37[[#This Row],[Day of Week]]&lt;=5,RTO__37[[#This Row],[Hour]]&gt;=15,RTO__37[[#This Row],[Hour]]&lt;=18),"ON","OFF")</f>
        <v>OFF</v>
      </c>
      <c r="G680"/>
      <c r="H680"/>
      <c r="I680"/>
    </row>
    <row r="681" spans="1:9" x14ac:dyDescent="0.25">
      <c r="A681" s="34">
        <v>45556</v>
      </c>
      <c r="B681" s="64">
        <v>9</v>
      </c>
      <c r="C681" s="64">
        <v>6</v>
      </c>
      <c r="D681" s="64">
        <v>8</v>
      </c>
      <c r="E681" s="42">
        <v>12.4611</v>
      </c>
      <c r="F681" s="64" t="str">
        <f>IF(AND(RTO__37[[#This Row],[Month]]&gt;5,RTO__37[[#This Row],[Month]]&lt;10,RTO__37[[#This Row],[Day of Week]]&lt;=5,RTO__37[[#This Row],[Hour]]&gt;=15,RTO__37[[#This Row],[Hour]]&lt;=18),"ON","OFF")</f>
        <v>OFF</v>
      </c>
      <c r="G681"/>
      <c r="H681"/>
      <c r="I681"/>
    </row>
    <row r="682" spans="1:9" x14ac:dyDescent="0.25">
      <c r="A682" s="34">
        <v>45556</v>
      </c>
      <c r="B682" s="64">
        <v>9</v>
      </c>
      <c r="C682" s="64">
        <v>6</v>
      </c>
      <c r="D682" s="64">
        <v>9</v>
      </c>
      <c r="E682" s="42">
        <v>9.4254999999999995</v>
      </c>
      <c r="F682" s="64" t="str">
        <f>IF(AND(RTO__37[[#This Row],[Month]]&gt;5,RTO__37[[#This Row],[Month]]&lt;10,RTO__37[[#This Row],[Day of Week]]&lt;=5,RTO__37[[#This Row],[Hour]]&gt;=15,RTO__37[[#This Row],[Hour]]&lt;=18),"ON","OFF")</f>
        <v>OFF</v>
      </c>
      <c r="G682"/>
      <c r="H682"/>
      <c r="I682"/>
    </row>
    <row r="683" spans="1:9" x14ac:dyDescent="0.25">
      <c r="A683" s="34">
        <v>45556</v>
      </c>
      <c r="B683" s="64">
        <v>9</v>
      </c>
      <c r="C683" s="64">
        <v>6</v>
      </c>
      <c r="D683" s="64">
        <v>10</v>
      </c>
      <c r="E683" s="42">
        <v>6.7035999999999998</v>
      </c>
      <c r="F683" s="64" t="str">
        <f>IF(AND(RTO__37[[#This Row],[Month]]&gt;5,RTO__37[[#This Row],[Month]]&lt;10,RTO__37[[#This Row],[Day of Week]]&lt;=5,RTO__37[[#This Row],[Hour]]&gt;=15,RTO__37[[#This Row],[Hour]]&lt;=18),"ON","OFF")</f>
        <v>OFF</v>
      </c>
      <c r="G683"/>
      <c r="H683"/>
      <c r="I683"/>
    </row>
    <row r="684" spans="1:9" x14ac:dyDescent="0.25">
      <c r="A684" s="34">
        <v>45556</v>
      </c>
      <c r="B684" s="64">
        <v>9</v>
      </c>
      <c r="C684" s="64">
        <v>6</v>
      </c>
      <c r="D684" s="64">
        <v>11</v>
      </c>
      <c r="E684" s="42">
        <v>6.8026999999999997</v>
      </c>
      <c r="F684" s="64" t="str">
        <f>IF(AND(RTO__37[[#This Row],[Month]]&gt;5,RTO__37[[#This Row],[Month]]&lt;10,RTO__37[[#This Row],[Day of Week]]&lt;=5,RTO__37[[#This Row],[Hour]]&gt;=15,RTO__37[[#This Row],[Hour]]&lt;=18),"ON","OFF")</f>
        <v>OFF</v>
      </c>
      <c r="G684"/>
      <c r="H684"/>
      <c r="I684"/>
    </row>
    <row r="685" spans="1:9" x14ac:dyDescent="0.25">
      <c r="A685" s="34">
        <v>45556</v>
      </c>
      <c r="B685" s="64">
        <v>9</v>
      </c>
      <c r="C685" s="64">
        <v>6</v>
      </c>
      <c r="D685" s="64">
        <v>12</v>
      </c>
      <c r="E685" s="42">
        <v>8.0843000000000007</v>
      </c>
      <c r="F685" s="64" t="str">
        <f>IF(AND(RTO__37[[#This Row],[Month]]&gt;5,RTO__37[[#This Row],[Month]]&lt;10,RTO__37[[#This Row],[Day of Week]]&lt;=5,RTO__37[[#This Row],[Hour]]&gt;=15,RTO__37[[#This Row],[Hour]]&lt;=18),"ON","OFF")</f>
        <v>OFF</v>
      </c>
      <c r="G685"/>
      <c r="H685"/>
      <c r="I685"/>
    </row>
    <row r="686" spans="1:9" x14ac:dyDescent="0.25">
      <c r="A686" s="34">
        <v>45556</v>
      </c>
      <c r="B686" s="64">
        <v>9</v>
      </c>
      <c r="C686" s="64">
        <v>6</v>
      </c>
      <c r="D686" s="64">
        <v>13</v>
      </c>
      <c r="E686" s="42">
        <v>8.3640000000000008</v>
      </c>
      <c r="F686" s="64" t="str">
        <f>IF(AND(RTO__37[[#This Row],[Month]]&gt;5,RTO__37[[#This Row],[Month]]&lt;10,RTO__37[[#This Row],[Day of Week]]&lt;=5,RTO__37[[#This Row],[Hour]]&gt;=15,RTO__37[[#This Row],[Hour]]&lt;=18),"ON","OFF")</f>
        <v>OFF</v>
      </c>
      <c r="G686"/>
      <c r="H686"/>
      <c r="I686"/>
    </row>
    <row r="687" spans="1:9" x14ac:dyDescent="0.25">
      <c r="A687" s="34">
        <v>45556</v>
      </c>
      <c r="B687" s="64">
        <v>9</v>
      </c>
      <c r="C687" s="64">
        <v>6</v>
      </c>
      <c r="D687" s="64">
        <v>14</v>
      </c>
      <c r="E687" s="42">
        <v>8.2852999999999994</v>
      </c>
      <c r="F687" s="64" t="str">
        <f>IF(AND(RTO__37[[#This Row],[Month]]&gt;5,RTO__37[[#This Row],[Month]]&lt;10,RTO__37[[#This Row],[Day of Week]]&lt;=5,RTO__37[[#This Row],[Hour]]&gt;=15,RTO__37[[#This Row],[Hour]]&lt;=18),"ON","OFF")</f>
        <v>OFF</v>
      </c>
      <c r="G687"/>
      <c r="H687"/>
      <c r="I687"/>
    </row>
    <row r="688" spans="1:9" x14ac:dyDescent="0.25">
      <c r="A688" s="34">
        <v>45556</v>
      </c>
      <c r="B688" s="64">
        <v>9</v>
      </c>
      <c r="C688" s="64">
        <v>6</v>
      </c>
      <c r="D688" s="64">
        <v>15</v>
      </c>
      <c r="E688" s="42">
        <v>6.2727000000000004</v>
      </c>
      <c r="F688" s="64" t="str">
        <f>IF(AND(RTO__37[[#This Row],[Month]]&gt;5,RTO__37[[#This Row],[Month]]&lt;10,RTO__37[[#This Row],[Day of Week]]&lt;=5,RTO__37[[#This Row],[Hour]]&gt;=15,RTO__37[[#This Row],[Hour]]&lt;=18),"ON","OFF")</f>
        <v>OFF</v>
      </c>
      <c r="G688"/>
      <c r="H688"/>
      <c r="I688"/>
    </row>
    <row r="689" spans="1:9" x14ac:dyDescent="0.25">
      <c r="A689" s="34">
        <v>45556</v>
      </c>
      <c r="B689" s="64">
        <v>9</v>
      </c>
      <c r="C689" s="64">
        <v>6</v>
      </c>
      <c r="D689" s="64">
        <v>16</v>
      </c>
      <c r="E689" s="42">
        <v>11.293200000000001</v>
      </c>
      <c r="F689" s="64" t="str">
        <f>IF(AND(RTO__37[[#This Row],[Month]]&gt;5,RTO__37[[#This Row],[Month]]&lt;10,RTO__37[[#This Row],[Day of Week]]&lt;=5,RTO__37[[#This Row],[Hour]]&gt;=15,RTO__37[[#This Row],[Hour]]&lt;=18),"ON","OFF")</f>
        <v>OFF</v>
      </c>
      <c r="G689"/>
      <c r="H689"/>
      <c r="I689"/>
    </row>
    <row r="690" spans="1:9" x14ac:dyDescent="0.25">
      <c r="A690" s="34">
        <v>45556</v>
      </c>
      <c r="B690" s="64">
        <v>9</v>
      </c>
      <c r="C690" s="64">
        <v>6</v>
      </c>
      <c r="D690" s="64">
        <v>17</v>
      </c>
      <c r="E690" s="42">
        <v>8.3734000000000002</v>
      </c>
      <c r="F690" s="64" t="str">
        <f>IF(AND(RTO__37[[#This Row],[Month]]&gt;5,RTO__37[[#This Row],[Month]]&lt;10,RTO__37[[#This Row],[Day of Week]]&lt;=5,RTO__37[[#This Row],[Hour]]&gt;=15,RTO__37[[#This Row],[Hour]]&lt;=18),"ON","OFF")</f>
        <v>OFF</v>
      </c>
      <c r="G690"/>
      <c r="H690"/>
      <c r="I690"/>
    </row>
    <row r="691" spans="1:9" x14ac:dyDescent="0.25">
      <c r="A691" s="34">
        <v>45556</v>
      </c>
      <c r="B691" s="64">
        <v>9</v>
      </c>
      <c r="C691" s="64">
        <v>6</v>
      </c>
      <c r="D691" s="64">
        <v>18</v>
      </c>
      <c r="E691" s="42">
        <v>23.787500000000001</v>
      </c>
      <c r="F691" s="64" t="str">
        <f>IF(AND(RTO__37[[#This Row],[Month]]&gt;5,RTO__37[[#This Row],[Month]]&lt;10,RTO__37[[#This Row],[Day of Week]]&lt;=5,RTO__37[[#This Row],[Hour]]&gt;=15,RTO__37[[#This Row],[Hour]]&lt;=18),"ON","OFF")</f>
        <v>OFF</v>
      </c>
      <c r="G691"/>
      <c r="H691"/>
      <c r="I691"/>
    </row>
    <row r="692" spans="1:9" x14ac:dyDescent="0.25">
      <c r="A692" s="34">
        <v>45556</v>
      </c>
      <c r="B692" s="64">
        <v>9</v>
      </c>
      <c r="C692" s="64">
        <v>6</v>
      </c>
      <c r="D692" s="64">
        <v>19</v>
      </c>
      <c r="E692" s="42">
        <v>34.405000000000001</v>
      </c>
      <c r="F692" s="64" t="str">
        <f>IF(AND(RTO__37[[#This Row],[Month]]&gt;5,RTO__37[[#This Row],[Month]]&lt;10,RTO__37[[#This Row],[Day of Week]]&lt;=5,RTO__37[[#This Row],[Hour]]&gt;=15,RTO__37[[#This Row],[Hour]]&lt;=18),"ON","OFF")</f>
        <v>OFF</v>
      </c>
      <c r="G692"/>
      <c r="H692"/>
      <c r="I692"/>
    </row>
    <row r="693" spans="1:9" x14ac:dyDescent="0.25">
      <c r="A693" s="34">
        <v>45556</v>
      </c>
      <c r="B693" s="64">
        <v>9</v>
      </c>
      <c r="C693" s="64">
        <v>6</v>
      </c>
      <c r="D693" s="64">
        <v>20</v>
      </c>
      <c r="E693" s="42">
        <v>30.894400000000001</v>
      </c>
      <c r="F693" s="64" t="str">
        <f>IF(AND(RTO__37[[#This Row],[Month]]&gt;5,RTO__37[[#This Row],[Month]]&lt;10,RTO__37[[#This Row],[Day of Week]]&lt;=5,RTO__37[[#This Row],[Hour]]&gt;=15,RTO__37[[#This Row],[Hour]]&lt;=18),"ON","OFF")</f>
        <v>OFF</v>
      </c>
      <c r="G693"/>
      <c r="H693"/>
      <c r="I693"/>
    </row>
    <row r="694" spans="1:9" x14ac:dyDescent="0.25">
      <c r="A694" s="34">
        <v>45556</v>
      </c>
      <c r="B694" s="64">
        <v>9</v>
      </c>
      <c r="C694" s="64">
        <v>6</v>
      </c>
      <c r="D694" s="64">
        <v>21</v>
      </c>
      <c r="E694" s="42">
        <v>31.634499999999999</v>
      </c>
      <c r="F694" s="64" t="str">
        <f>IF(AND(RTO__37[[#This Row],[Month]]&gt;5,RTO__37[[#This Row],[Month]]&lt;10,RTO__37[[#This Row],[Day of Week]]&lt;=5,RTO__37[[#This Row],[Hour]]&gt;=15,RTO__37[[#This Row],[Hour]]&lt;=18),"ON","OFF")</f>
        <v>OFF</v>
      </c>
      <c r="G694"/>
      <c r="H694"/>
      <c r="I694"/>
    </row>
    <row r="695" spans="1:9" x14ac:dyDescent="0.25">
      <c r="A695" s="34">
        <v>45556</v>
      </c>
      <c r="B695" s="64">
        <v>9</v>
      </c>
      <c r="C695" s="64">
        <v>6</v>
      </c>
      <c r="D695" s="64">
        <v>22</v>
      </c>
      <c r="E695" s="42">
        <v>24.967199999999998</v>
      </c>
      <c r="F695" s="64" t="str">
        <f>IF(AND(RTO__37[[#This Row],[Month]]&gt;5,RTO__37[[#This Row],[Month]]&lt;10,RTO__37[[#This Row],[Day of Week]]&lt;=5,RTO__37[[#This Row],[Hour]]&gt;=15,RTO__37[[#This Row],[Hour]]&lt;=18),"ON","OFF")</f>
        <v>OFF</v>
      </c>
      <c r="G695"/>
      <c r="H695"/>
      <c r="I695"/>
    </row>
    <row r="696" spans="1:9" x14ac:dyDescent="0.25">
      <c r="A696" s="34">
        <v>45556</v>
      </c>
      <c r="B696" s="64">
        <v>9</v>
      </c>
      <c r="C696" s="64">
        <v>6</v>
      </c>
      <c r="D696" s="64">
        <v>23</v>
      </c>
      <c r="E696" s="42">
        <v>36.677500000000002</v>
      </c>
      <c r="F696" s="64" t="str">
        <f>IF(AND(RTO__37[[#This Row],[Month]]&gt;5,RTO__37[[#This Row],[Month]]&lt;10,RTO__37[[#This Row],[Day of Week]]&lt;=5,RTO__37[[#This Row],[Hour]]&gt;=15,RTO__37[[#This Row],[Hour]]&lt;=18),"ON","OFF")</f>
        <v>OFF</v>
      </c>
      <c r="G696"/>
      <c r="H696"/>
      <c r="I696"/>
    </row>
    <row r="697" spans="1:9" x14ac:dyDescent="0.25">
      <c r="A697" s="34">
        <v>45556</v>
      </c>
      <c r="B697" s="64">
        <v>9</v>
      </c>
      <c r="C697" s="64">
        <v>6</v>
      </c>
      <c r="D697" s="64">
        <v>24</v>
      </c>
      <c r="E697" s="42">
        <v>31.526</v>
      </c>
      <c r="F697" s="64" t="str">
        <f>IF(AND(RTO__37[[#This Row],[Month]]&gt;5,RTO__37[[#This Row],[Month]]&lt;10,RTO__37[[#This Row],[Day of Week]]&lt;=5,RTO__37[[#This Row],[Hour]]&gt;=15,RTO__37[[#This Row],[Hour]]&lt;=18),"ON","OFF")</f>
        <v>OFF</v>
      </c>
      <c r="G697"/>
      <c r="H697"/>
      <c r="I697"/>
    </row>
    <row r="698" spans="1:9" x14ac:dyDescent="0.25">
      <c r="A698" s="34">
        <v>45557</v>
      </c>
      <c r="B698" s="64">
        <v>9</v>
      </c>
      <c r="C698" s="64">
        <v>7</v>
      </c>
      <c r="D698" s="64">
        <v>1</v>
      </c>
      <c r="E698" s="42">
        <v>27.378399999999999</v>
      </c>
      <c r="F698" s="64" t="str">
        <f>IF(AND(RTO__37[[#This Row],[Month]]&gt;5,RTO__37[[#This Row],[Month]]&lt;10,RTO__37[[#This Row],[Day of Week]]&lt;=5,RTO__37[[#This Row],[Hour]]&gt;=15,RTO__37[[#This Row],[Hour]]&lt;=18),"ON","OFF")</f>
        <v>OFF</v>
      </c>
      <c r="G698"/>
      <c r="H698"/>
      <c r="I698"/>
    </row>
    <row r="699" spans="1:9" x14ac:dyDescent="0.25">
      <c r="A699" s="34">
        <v>45557</v>
      </c>
      <c r="B699" s="64">
        <v>9</v>
      </c>
      <c r="C699" s="64">
        <v>7</v>
      </c>
      <c r="D699" s="64">
        <v>2</v>
      </c>
      <c r="E699" s="42">
        <v>27.462299999999999</v>
      </c>
      <c r="F699" s="64" t="str">
        <f>IF(AND(RTO__37[[#This Row],[Month]]&gt;5,RTO__37[[#This Row],[Month]]&lt;10,RTO__37[[#This Row],[Day of Week]]&lt;=5,RTO__37[[#This Row],[Hour]]&gt;=15,RTO__37[[#This Row],[Hour]]&lt;=18),"ON","OFF")</f>
        <v>OFF</v>
      </c>
      <c r="G699"/>
      <c r="H699"/>
      <c r="I699"/>
    </row>
    <row r="700" spans="1:9" x14ac:dyDescent="0.25">
      <c r="A700" s="34">
        <v>45557</v>
      </c>
      <c r="B700" s="64">
        <v>9</v>
      </c>
      <c r="C700" s="64">
        <v>7</v>
      </c>
      <c r="D700" s="64">
        <v>3</v>
      </c>
      <c r="E700" s="42">
        <v>25.1587</v>
      </c>
      <c r="F700" s="64" t="str">
        <f>IF(AND(RTO__37[[#This Row],[Month]]&gt;5,RTO__37[[#This Row],[Month]]&lt;10,RTO__37[[#This Row],[Day of Week]]&lt;=5,RTO__37[[#This Row],[Hour]]&gt;=15,RTO__37[[#This Row],[Hour]]&lt;=18),"ON","OFF")</f>
        <v>OFF</v>
      </c>
      <c r="G700"/>
      <c r="H700"/>
      <c r="I700"/>
    </row>
    <row r="701" spans="1:9" x14ac:dyDescent="0.25">
      <c r="A701" s="34">
        <v>45557</v>
      </c>
      <c r="B701" s="64">
        <v>9</v>
      </c>
      <c r="C701" s="64">
        <v>7</v>
      </c>
      <c r="D701" s="64">
        <v>4</v>
      </c>
      <c r="E701" s="42">
        <v>24.2407</v>
      </c>
      <c r="F701" s="64" t="str">
        <f>IF(AND(RTO__37[[#This Row],[Month]]&gt;5,RTO__37[[#This Row],[Month]]&lt;10,RTO__37[[#This Row],[Day of Week]]&lt;=5,RTO__37[[#This Row],[Hour]]&gt;=15,RTO__37[[#This Row],[Hour]]&lt;=18),"ON","OFF")</f>
        <v>OFF</v>
      </c>
      <c r="G701"/>
      <c r="H701"/>
      <c r="I701"/>
    </row>
    <row r="702" spans="1:9" x14ac:dyDescent="0.25">
      <c r="A702" s="34">
        <v>45557</v>
      </c>
      <c r="B702" s="64">
        <v>9</v>
      </c>
      <c r="C702" s="64">
        <v>7</v>
      </c>
      <c r="D702" s="64">
        <v>5</v>
      </c>
      <c r="E702" s="42">
        <v>26.1814</v>
      </c>
      <c r="F702" s="64" t="str">
        <f>IF(AND(RTO__37[[#This Row],[Month]]&gt;5,RTO__37[[#This Row],[Month]]&lt;10,RTO__37[[#This Row],[Day of Week]]&lt;=5,RTO__37[[#This Row],[Hour]]&gt;=15,RTO__37[[#This Row],[Hour]]&lt;=18),"ON","OFF")</f>
        <v>OFF</v>
      </c>
      <c r="G702"/>
      <c r="H702"/>
      <c r="I702"/>
    </row>
    <row r="703" spans="1:9" x14ac:dyDescent="0.25">
      <c r="A703" s="34">
        <v>45557</v>
      </c>
      <c r="B703" s="64">
        <v>9</v>
      </c>
      <c r="C703" s="64">
        <v>7</v>
      </c>
      <c r="D703" s="64">
        <v>6</v>
      </c>
      <c r="E703" s="42">
        <v>26.537500000000001</v>
      </c>
      <c r="F703" s="64" t="str">
        <f>IF(AND(RTO__37[[#This Row],[Month]]&gt;5,RTO__37[[#This Row],[Month]]&lt;10,RTO__37[[#This Row],[Day of Week]]&lt;=5,RTO__37[[#This Row],[Hour]]&gt;=15,RTO__37[[#This Row],[Hour]]&lt;=18),"ON","OFF")</f>
        <v>OFF</v>
      </c>
      <c r="G703"/>
      <c r="H703"/>
      <c r="I703"/>
    </row>
    <row r="704" spans="1:9" x14ac:dyDescent="0.25">
      <c r="A704" s="34">
        <v>45557</v>
      </c>
      <c r="B704" s="64">
        <v>9</v>
      </c>
      <c r="C704" s="64">
        <v>7</v>
      </c>
      <c r="D704" s="64">
        <v>7</v>
      </c>
      <c r="E704" s="42">
        <v>30.941400000000002</v>
      </c>
      <c r="F704" s="64" t="str">
        <f>IF(AND(RTO__37[[#This Row],[Month]]&gt;5,RTO__37[[#This Row],[Month]]&lt;10,RTO__37[[#This Row],[Day of Week]]&lt;=5,RTO__37[[#This Row],[Hour]]&gt;=15,RTO__37[[#This Row],[Hour]]&lt;=18),"ON","OFF")</f>
        <v>OFF</v>
      </c>
      <c r="G704"/>
      <c r="H704"/>
      <c r="I704"/>
    </row>
    <row r="705" spans="1:9" x14ac:dyDescent="0.25">
      <c r="A705" s="34">
        <v>45557</v>
      </c>
      <c r="B705" s="64">
        <v>9</v>
      </c>
      <c r="C705" s="64">
        <v>7</v>
      </c>
      <c r="D705" s="64">
        <v>8</v>
      </c>
      <c r="E705" s="42">
        <v>14.388199999999999</v>
      </c>
      <c r="F705" s="64" t="str">
        <f>IF(AND(RTO__37[[#This Row],[Month]]&gt;5,RTO__37[[#This Row],[Month]]&lt;10,RTO__37[[#This Row],[Day of Week]]&lt;=5,RTO__37[[#This Row],[Hour]]&gt;=15,RTO__37[[#This Row],[Hour]]&lt;=18),"ON","OFF")</f>
        <v>OFF</v>
      </c>
      <c r="G705"/>
      <c r="H705"/>
      <c r="I705"/>
    </row>
    <row r="706" spans="1:9" x14ac:dyDescent="0.25">
      <c r="A706" s="34">
        <v>45557</v>
      </c>
      <c r="B706" s="64">
        <v>9</v>
      </c>
      <c r="C706" s="64">
        <v>7</v>
      </c>
      <c r="D706" s="64">
        <v>9</v>
      </c>
      <c r="E706" s="42">
        <v>-6.8376000000000001</v>
      </c>
      <c r="F706" s="64" t="str">
        <f>IF(AND(RTO__37[[#This Row],[Month]]&gt;5,RTO__37[[#This Row],[Month]]&lt;10,RTO__37[[#This Row],[Day of Week]]&lt;=5,RTO__37[[#This Row],[Hour]]&gt;=15,RTO__37[[#This Row],[Hour]]&lt;=18),"ON","OFF")</f>
        <v>OFF</v>
      </c>
      <c r="G706"/>
      <c r="H706"/>
      <c r="I706"/>
    </row>
    <row r="707" spans="1:9" x14ac:dyDescent="0.25">
      <c r="A707" s="34">
        <v>45557</v>
      </c>
      <c r="B707" s="64">
        <v>9</v>
      </c>
      <c r="C707" s="64">
        <v>7</v>
      </c>
      <c r="D707" s="64">
        <v>10</v>
      </c>
      <c r="E707" s="42">
        <v>3.2124000000000001</v>
      </c>
      <c r="F707" s="64" t="str">
        <f>IF(AND(RTO__37[[#This Row],[Month]]&gt;5,RTO__37[[#This Row],[Month]]&lt;10,RTO__37[[#This Row],[Day of Week]]&lt;=5,RTO__37[[#This Row],[Hour]]&gt;=15,RTO__37[[#This Row],[Hour]]&lt;=18),"ON","OFF")</f>
        <v>OFF</v>
      </c>
      <c r="G707"/>
      <c r="H707"/>
      <c r="I707"/>
    </row>
    <row r="708" spans="1:9" x14ac:dyDescent="0.25">
      <c r="A708" s="34">
        <v>45557</v>
      </c>
      <c r="B708" s="64">
        <v>9</v>
      </c>
      <c r="C708" s="64">
        <v>7</v>
      </c>
      <c r="D708" s="64">
        <v>11</v>
      </c>
      <c r="E708" s="42">
        <v>3.9803999999999999</v>
      </c>
      <c r="F708" s="64" t="str">
        <f>IF(AND(RTO__37[[#This Row],[Month]]&gt;5,RTO__37[[#This Row],[Month]]&lt;10,RTO__37[[#This Row],[Day of Week]]&lt;=5,RTO__37[[#This Row],[Hour]]&gt;=15,RTO__37[[#This Row],[Hour]]&lt;=18),"ON","OFF")</f>
        <v>OFF</v>
      </c>
      <c r="G708"/>
      <c r="H708"/>
      <c r="I708"/>
    </row>
    <row r="709" spans="1:9" x14ac:dyDescent="0.25">
      <c r="A709" s="34">
        <v>45557</v>
      </c>
      <c r="B709" s="64">
        <v>9</v>
      </c>
      <c r="C709" s="64">
        <v>7</v>
      </c>
      <c r="D709" s="64">
        <v>12</v>
      </c>
      <c r="E709" s="42">
        <v>4.3442999999999996</v>
      </c>
      <c r="F709" s="64" t="str">
        <f>IF(AND(RTO__37[[#This Row],[Month]]&gt;5,RTO__37[[#This Row],[Month]]&lt;10,RTO__37[[#This Row],[Day of Week]]&lt;=5,RTO__37[[#This Row],[Hour]]&gt;=15,RTO__37[[#This Row],[Hour]]&lt;=18),"ON","OFF")</f>
        <v>OFF</v>
      </c>
      <c r="G709"/>
      <c r="H709"/>
      <c r="I709"/>
    </row>
    <row r="710" spans="1:9" x14ac:dyDescent="0.25">
      <c r="A710" s="34">
        <v>45557</v>
      </c>
      <c r="B710" s="64">
        <v>9</v>
      </c>
      <c r="C710" s="64">
        <v>7</v>
      </c>
      <c r="D710" s="64">
        <v>13</v>
      </c>
      <c r="E710" s="42">
        <v>7.9829999999999997</v>
      </c>
      <c r="F710" s="64" t="str">
        <f>IF(AND(RTO__37[[#This Row],[Month]]&gt;5,RTO__37[[#This Row],[Month]]&lt;10,RTO__37[[#This Row],[Day of Week]]&lt;=5,RTO__37[[#This Row],[Hour]]&gt;=15,RTO__37[[#This Row],[Hour]]&lt;=18),"ON","OFF")</f>
        <v>OFF</v>
      </c>
      <c r="G710"/>
      <c r="H710"/>
      <c r="I710"/>
    </row>
    <row r="711" spans="1:9" x14ac:dyDescent="0.25">
      <c r="A711" s="34">
        <v>45557</v>
      </c>
      <c r="B711" s="64">
        <v>9</v>
      </c>
      <c r="C711" s="64">
        <v>7</v>
      </c>
      <c r="D711" s="64">
        <v>14</v>
      </c>
      <c r="E711" s="42">
        <v>8.4257000000000009</v>
      </c>
      <c r="F711" s="64" t="str">
        <f>IF(AND(RTO__37[[#This Row],[Month]]&gt;5,RTO__37[[#This Row],[Month]]&lt;10,RTO__37[[#This Row],[Day of Week]]&lt;=5,RTO__37[[#This Row],[Hour]]&gt;=15,RTO__37[[#This Row],[Hour]]&lt;=18),"ON","OFF")</f>
        <v>OFF</v>
      </c>
      <c r="G711"/>
      <c r="H711"/>
      <c r="I711"/>
    </row>
    <row r="712" spans="1:9" x14ac:dyDescent="0.25">
      <c r="A712" s="34">
        <v>45557</v>
      </c>
      <c r="B712" s="64">
        <v>9</v>
      </c>
      <c r="C712" s="64">
        <v>7</v>
      </c>
      <c r="D712" s="64">
        <v>15</v>
      </c>
      <c r="E712" s="42">
        <v>14.9412</v>
      </c>
      <c r="F712" s="64" t="str">
        <f>IF(AND(RTO__37[[#This Row],[Month]]&gt;5,RTO__37[[#This Row],[Month]]&lt;10,RTO__37[[#This Row],[Day of Week]]&lt;=5,RTO__37[[#This Row],[Hour]]&gt;=15,RTO__37[[#This Row],[Hour]]&lt;=18),"ON","OFF")</f>
        <v>OFF</v>
      </c>
      <c r="G712"/>
      <c r="H712"/>
      <c r="I712"/>
    </row>
    <row r="713" spans="1:9" x14ac:dyDescent="0.25">
      <c r="A713" s="34">
        <v>45557</v>
      </c>
      <c r="B713" s="64">
        <v>9</v>
      </c>
      <c r="C713" s="64">
        <v>7</v>
      </c>
      <c r="D713" s="64">
        <v>16</v>
      </c>
      <c r="E713" s="42">
        <v>17.032</v>
      </c>
      <c r="F713" s="64" t="str">
        <f>IF(AND(RTO__37[[#This Row],[Month]]&gt;5,RTO__37[[#This Row],[Month]]&lt;10,RTO__37[[#This Row],[Day of Week]]&lt;=5,RTO__37[[#This Row],[Hour]]&gt;=15,RTO__37[[#This Row],[Hour]]&lt;=18),"ON","OFF")</f>
        <v>OFF</v>
      </c>
      <c r="G713"/>
      <c r="H713"/>
      <c r="I713"/>
    </row>
    <row r="714" spans="1:9" x14ac:dyDescent="0.25">
      <c r="A714" s="34">
        <v>45557</v>
      </c>
      <c r="B714" s="64">
        <v>9</v>
      </c>
      <c r="C714" s="64">
        <v>7</v>
      </c>
      <c r="D714" s="64">
        <v>17</v>
      </c>
      <c r="E714" s="42">
        <v>17.9056</v>
      </c>
      <c r="F714" s="64" t="str">
        <f>IF(AND(RTO__37[[#This Row],[Month]]&gt;5,RTO__37[[#This Row],[Month]]&lt;10,RTO__37[[#This Row],[Day of Week]]&lt;=5,RTO__37[[#This Row],[Hour]]&gt;=15,RTO__37[[#This Row],[Hour]]&lt;=18),"ON","OFF")</f>
        <v>OFF</v>
      </c>
      <c r="G714"/>
      <c r="H714"/>
      <c r="I714"/>
    </row>
    <row r="715" spans="1:9" x14ac:dyDescent="0.25">
      <c r="A715" s="34">
        <v>45557</v>
      </c>
      <c r="B715" s="64">
        <v>9</v>
      </c>
      <c r="C715" s="64">
        <v>7</v>
      </c>
      <c r="D715" s="64">
        <v>18</v>
      </c>
      <c r="E715" s="42">
        <v>35.558700000000002</v>
      </c>
      <c r="F715" s="64" t="str">
        <f>IF(AND(RTO__37[[#This Row],[Month]]&gt;5,RTO__37[[#This Row],[Month]]&lt;10,RTO__37[[#This Row],[Day of Week]]&lt;=5,RTO__37[[#This Row],[Hour]]&gt;=15,RTO__37[[#This Row],[Hour]]&lt;=18),"ON","OFF")</f>
        <v>OFF</v>
      </c>
      <c r="G715"/>
      <c r="H715"/>
      <c r="I715"/>
    </row>
    <row r="716" spans="1:9" x14ac:dyDescent="0.25">
      <c r="A716" s="34">
        <v>45557</v>
      </c>
      <c r="B716" s="64">
        <v>9</v>
      </c>
      <c r="C716" s="64">
        <v>7</v>
      </c>
      <c r="D716" s="64">
        <v>19</v>
      </c>
      <c r="E716" s="42">
        <v>32.7104</v>
      </c>
      <c r="F716" s="64" t="str">
        <f>IF(AND(RTO__37[[#This Row],[Month]]&gt;5,RTO__37[[#This Row],[Month]]&lt;10,RTO__37[[#This Row],[Day of Week]]&lt;=5,RTO__37[[#This Row],[Hour]]&gt;=15,RTO__37[[#This Row],[Hour]]&lt;=18),"ON","OFF")</f>
        <v>OFF</v>
      </c>
      <c r="G716"/>
      <c r="H716"/>
      <c r="I716"/>
    </row>
    <row r="717" spans="1:9" x14ac:dyDescent="0.25">
      <c r="A717" s="34">
        <v>45557</v>
      </c>
      <c r="B717" s="64">
        <v>9</v>
      </c>
      <c r="C717" s="64">
        <v>7</v>
      </c>
      <c r="D717" s="64">
        <v>20</v>
      </c>
      <c r="E717" s="42">
        <v>28.391200000000001</v>
      </c>
      <c r="F717" s="64" t="str">
        <f>IF(AND(RTO__37[[#This Row],[Month]]&gt;5,RTO__37[[#This Row],[Month]]&lt;10,RTO__37[[#This Row],[Day of Week]]&lt;=5,RTO__37[[#This Row],[Hour]]&gt;=15,RTO__37[[#This Row],[Hour]]&lt;=18),"ON","OFF")</f>
        <v>OFF</v>
      </c>
      <c r="G717"/>
      <c r="H717"/>
      <c r="I717"/>
    </row>
    <row r="718" spans="1:9" x14ac:dyDescent="0.25">
      <c r="A718" s="34">
        <v>45557</v>
      </c>
      <c r="B718" s="64">
        <v>9</v>
      </c>
      <c r="C718" s="64">
        <v>7</v>
      </c>
      <c r="D718" s="64">
        <v>21</v>
      </c>
      <c r="E718" s="42">
        <v>28.6191</v>
      </c>
      <c r="F718" s="64" t="str">
        <f>IF(AND(RTO__37[[#This Row],[Month]]&gt;5,RTO__37[[#This Row],[Month]]&lt;10,RTO__37[[#This Row],[Day of Week]]&lt;=5,RTO__37[[#This Row],[Hour]]&gt;=15,RTO__37[[#This Row],[Hour]]&lt;=18),"ON","OFF")</f>
        <v>OFF</v>
      </c>
      <c r="G718"/>
      <c r="H718"/>
      <c r="I718"/>
    </row>
    <row r="719" spans="1:9" x14ac:dyDescent="0.25">
      <c r="A719" s="34">
        <v>45557</v>
      </c>
      <c r="B719" s="64">
        <v>9</v>
      </c>
      <c r="C719" s="64">
        <v>7</v>
      </c>
      <c r="D719" s="64">
        <v>22</v>
      </c>
      <c r="E719" s="42">
        <v>23.862500000000001</v>
      </c>
      <c r="F719" s="64" t="str">
        <f>IF(AND(RTO__37[[#This Row],[Month]]&gt;5,RTO__37[[#This Row],[Month]]&lt;10,RTO__37[[#This Row],[Day of Week]]&lt;=5,RTO__37[[#This Row],[Hour]]&gt;=15,RTO__37[[#This Row],[Hour]]&lt;=18),"ON","OFF")</f>
        <v>OFF</v>
      </c>
      <c r="G719"/>
      <c r="H719"/>
      <c r="I719"/>
    </row>
    <row r="720" spans="1:9" x14ac:dyDescent="0.25">
      <c r="A720" s="34">
        <v>45557</v>
      </c>
      <c r="B720" s="64">
        <v>9</v>
      </c>
      <c r="C720" s="64">
        <v>7</v>
      </c>
      <c r="D720" s="64">
        <v>23</v>
      </c>
      <c r="E720" s="42">
        <v>25.534400000000002</v>
      </c>
      <c r="F720" s="64" t="str">
        <f>IF(AND(RTO__37[[#This Row],[Month]]&gt;5,RTO__37[[#This Row],[Month]]&lt;10,RTO__37[[#This Row],[Day of Week]]&lt;=5,RTO__37[[#This Row],[Hour]]&gt;=15,RTO__37[[#This Row],[Hour]]&lt;=18),"ON","OFF")</f>
        <v>OFF</v>
      </c>
      <c r="G720"/>
      <c r="H720"/>
      <c r="I720"/>
    </row>
    <row r="721" spans="1:9" x14ac:dyDescent="0.25">
      <c r="A721" s="34">
        <v>45557</v>
      </c>
      <c r="B721" s="64">
        <v>9</v>
      </c>
      <c r="C721" s="64">
        <v>7</v>
      </c>
      <c r="D721" s="64">
        <v>24</v>
      </c>
      <c r="E721" s="42">
        <v>19.992899999999999</v>
      </c>
      <c r="F721" s="64" t="str">
        <f>IF(AND(RTO__37[[#This Row],[Month]]&gt;5,RTO__37[[#This Row],[Month]]&lt;10,RTO__37[[#This Row],[Day of Week]]&lt;=5,RTO__37[[#This Row],[Hour]]&gt;=15,RTO__37[[#This Row],[Hour]]&lt;=18),"ON","OFF")</f>
        <v>OFF</v>
      </c>
      <c r="G721"/>
      <c r="H721"/>
      <c r="I72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30F3B-A6BF-4969-903A-852FDFD0DB8A}">
  <dimension ref="A1:AC64"/>
  <sheetViews>
    <sheetView workbookViewId="0">
      <selection activeCell="I18" sqref="I18"/>
    </sheetView>
  </sheetViews>
  <sheetFormatPr defaultColWidth="9.140625" defaultRowHeight="15" x14ac:dyDescent="0.25"/>
  <cols>
    <col min="1" max="1" width="2.42578125" customWidth="1"/>
    <col min="2" max="2" width="37.85546875" bestFit="1" customWidth="1"/>
    <col min="3" max="3" width="7.28515625" bestFit="1" customWidth="1"/>
    <col min="4" max="18" width="5.5703125" bestFit="1" customWidth="1"/>
    <col min="19" max="21" width="6.7109375" bestFit="1" customWidth="1"/>
    <col min="22" max="26" width="5.5703125" bestFit="1" customWidth="1"/>
    <col min="27" max="27" width="8.140625" bestFit="1" customWidth="1"/>
    <col min="28" max="28" width="6.42578125" customWidth="1"/>
    <col min="29" max="29" width="14.5703125" bestFit="1" customWidth="1"/>
  </cols>
  <sheetData>
    <row r="1" spans="1:29" x14ac:dyDescent="0.25">
      <c r="B1" s="65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7"/>
    </row>
    <row r="2" spans="1:29" x14ac:dyDescent="0.25">
      <c r="B2" t="s">
        <v>60</v>
      </c>
      <c r="C2" s="68" t="s">
        <v>18</v>
      </c>
      <c r="D2" s="68" t="s">
        <v>19</v>
      </c>
      <c r="E2" s="68" t="s">
        <v>20</v>
      </c>
      <c r="F2" s="68" t="s">
        <v>21</v>
      </c>
      <c r="G2" s="68" t="s">
        <v>22</v>
      </c>
      <c r="H2" s="68" t="s">
        <v>23</v>
      </c>
      <c r="I2" s="68" t="s">
        <v>24</v>
      </c>
      <c r="J2" s="68" t="s">
        <v>25</v>
      </c>
      <c r="K2" s="68" t="s">
        <v>26</v>
      </c>
      <c r="L2" s="68" t="s">
        <v>27</v>
      </c>
      <c r="M2" s="68" t="s">
        <v>28</v>
      </c>
      <c r="N2" s="68" t="s">
        <v>29</v>
      </c>
      <c r="O2" s="68" t="s">
        <v>30</v>
      </c>
      <c r="P2" s="68" t="s">
        <v>31</v>
      </c>
      <c r="Q2" s="68" t="s">
        <v>32</v>
      </c>
      <c r="R2" s="68" t="s">
        <v>33</v>
      </c>
      <c r="S2" s="68" t="s">
        <v>34</v>
      </c>
      <c r="T2" s="68" t="s">
        <v>35</v>
      </c>
      <c r="U2" s="68" t="s">
        <v>36</v>
      </c>
      <c r="V2" s="68" t="s">
        <v>37</v>
      </c>
      <c r="W2" s="68" t="s">
        <v>38</v>
      </c>
      <c r="X2" s="68" t="s">
        <v>39</v>
      </c>
      <c r="Y2" s="68" t="s">
        <v>40</v>
      </c>
      <c r="Z2" s="68" t="s">
        <v>41</v>
      </c>
    </row>
    <row r="3" spans="1:29" x14ac:dyDescent="0.25">
      <c r="A3" s="69"/>
      <c r="B3" s="61">
        <v>45528</v>
      </c>
      <c r="C3" s="70">
        <v>11.0801</v>
      </c>
      <c r="D3" s="70">
        <v>4.3818999999999999</v>
      </c>
      <c r="E3" s="70">
        <v>-0.45519999999999999</v>
      </c>
      <c r="F3" s="70">
        <v>1.9055</v>
      </c>
      <c r="G3" s="70">
        <v>0.54869999999999997</v>
      </c>
      <c r="H3" s="70">
        <v>10.283799999999999</v>
      </c>
      <c r="I3" s="70">
        <v>4.4042000000000003</v>
      </c>
      <c r="J3" s="70">
        <v>4.3244999999999996</v>
      </c>
      <c r="K3" s="70">
        <v>6.1718999999999999</v>
      </c>
      <c r="L3" s="70">
        <v>0.3327</v>
      </c>
      <c r="M3" s="70">
        <v>1.9156</v>
      </c>
      <c r="N3" s="70">
        <v>2.0482</v>
      </c>
      <c r="O3" s="70">
        <v>-0.73950000000000005</v>
      </c>
      <c r="P3" s="70">
        <v>-1.7504</v>
      </c>
      <c r="Q3" s="70">
        <v>-2.0901000000000001</v>
      </c>
      <c r="R3" s="70">
        <v>-2.1680000000000001</v>
      </c>
      <c r="S3" s="70">
        <v>2.0905999999999998</v>
      </c>
      <c r="T3" s="70">
        <v>21.603300000000001</v>
      </c>
      <c r="U3" s="70">
        <v>25.4849</v>
      </c>
      <c r="V3" s="70">
        <v>20.395</v>
      </c>
      <c r="W3" s="70">
        <v>24.193999999999999</v>
      </c>
      <c r="X3" s="70">
        <v>18.976199999999999</v>
      </c>
      <c r="Y3" s="70">
        <v>28.95</v>
      </c>
      <c r="Z3" s="70">
        <v>17.453900000000001</v>
      </c>
    </row>
    <row r="4" spans="1:29" x14ac:dyDescent="0.25">
      <c r="A4" s="69"/>
      <c r="B4" s="61">
        <v>45529</v>
      </c>
      <c r="C4" s="70">
        <v>8.0761000000000003</v>
      </c>
      <c r="D4" s="70">
        <v>10.406499999999999</v>
      </c>
      <c r="E4" s="70">
        <v>10.5406</v>
      </c>
      <c r="F4" s="70">
        <v>10.645300000000001</v>
      </c>
      <c r="G4" s="70">
        <v>10.4838</v>
      </c>
      <c r="H4" s="70">
        <v>10.4884</v>
      </c>
      <c r="I4" s="70">
        <v>8.6072000000000006</v>
      </c>
      <c r="J4" s="70">
        <v>7.4242999999999997</v>
      </c>
      <c r="K4" s="70">
        <v>0.1532</v>
      </c>
      <c r="L4" s="70">
        <v>1.2639</v>
      </c>
      <c r="M4" s="70">
        <v>-0.93910000000000005</v>
      </c>
      <c r="N4" s="70">
        <v>-0.97060000000000002</v>
      </c>
      <c r="O4" s="70">
        <v>-1.6523000000000001</v>
      </c>
      <c r="P4" s="70">
        <v>-1.1928000000000001</v>
      </c>
      <c r="Q4" s="70">
        <v>-3.56E-2</v>
      </c>
      <c r="R4" s="70">
        <v>12.2376</v>
      </c>
      <c r="S4" s="70">
        <v>18.892800000000001</v>
      </c>
      <c r="T4" s="70">
        <v>31.749600000000001</v>
      </c>
      <c r="U4" s="70">
        <v>37.767800000000001</v>
      </c>
      <c r="V4" s="70">
        <v>33.411999999999999</v>
      </c>
      <c r="W4" s="70">
        <v>26.323899999999998</v>
      </c>
      <c r="X4" s="70">
        <v>14.3164</v>
      </c>
      <c r="Y4" s="70">
        <v>21.507899999999999</v>
      </c>
      <c r="Z4" s="70">
        <v>12.999599999999999</v>
      </c>
    </row>
    <row r="5" spans="1:29" x14ac:dyDescent="0.25">
      <c r="A5" s="69"/>
      <c r="B5" s="61">
        <v>45530</v>
      </c>
      <c r="C5" s="70">
        <v>15.962</v>
      </c>
      <c r="D5" s="70">
        <v>15.7746</v>
      </c>
      <c r="E5" s="70">
        <v>15.635899999999999</v>
      </c>
      <c r="F5" s="70">
        <v>11.668200000000001</v>
      </c>
      <c r="G5" s="70">
        <v>12.2814</v>
      </c>
      <c r="H5" s="70">
        <v>17.6952</v>
      </c>
      <c r="I5" s="70">
        <v>5.0582000000000003</v>
      </c>
      <c r="J5" s="70">
        <v>4.7544000000000004</v>
      </c>
      <c r="K5" s="70">
        <v>14.6388</v>
      </c>
      <c r="L5" s="70">
        <v>12.862299999999999</v>
      </c>
      <c r="M5" s="70">
        <v>19.029599999999999</v>
      </c>
      <c r="N5" s="70">
        <v>12.3964</v>
      </c>
      <c r="O5" s="70">
        <v>15.5025</v>
      </c>
      <c r="P5" s="70">
        <v>15.4527</v>
      </c>
      <c r="Q5" s="70">
        <v>14.650700000000001</v>
      </c>
      <c r="R5" s="70">
        <v>24.452400000000001</v>
      </c>
      <c r="S5" s="70">
        <v>25.898900000000001</v>
      </c>
      <c r="T5" s="70">
        <v>33.7044</v>
      </c>
      <c r="U5" s="70">
        <v>46.281500000000001</v>
      </c>
      <c r="V5" s="70">
        <v>32.661799999999999</v>
      </c>
      <c r="W5" s="70">
        <v>23.9114</v>
      </c>
      <c r="X5" s="70">
        <v>22.163699999999999</v>
      </c>
      <c r="Y5" s="70">
        <v>24.3474</v>
      </c>
      <c r="Z5" s="70">
        <v>9.0540000000000003</v>
      </c>
    </row>
    <row r="6" spans="1:29" x14ac:dyDescent="0.25">
      <c r="A6" s="69"/>
      <c r="B6" s="61">
        <v>45531</v>
      </c>
      <c r="C6" s="70">
        <v>22.200600000000001</v>
      </c>
      <c r="D6" s="70">
        <v>17.031099999999999</v>
      </c>
      <c r="E6" s="70">
        <v>12.3942</v>
      </c>
      <c r="F6" s="70">
        <v>10.7098</v>
      </c>
      <c r="G6" s="70">
        <v>10.619400000000001</v>
      </c>
      <c r="H6" s="70">
        <v>18.825700000000001</v>
      </c>
      <c r="I6" s="70">
        <v>3.9632000000000001</v>
      </c>
      <c r="J6" s="70">
        <v>3.9817</v>
      </c>
      <c r="K6" s="70">
        <v>10.908099999999999</v>
      </c>
      <c r="L6" s="70">
        <v>11.5177</v>
      </c>
      <c r="M6" s="70">
        <v>11.0625</v>
      </c>
      <c r="N6" s="70">
        <v>8.8397000000000006</v>
      </c>
      <c r="O6" s="70">
        <v>9.4160000000000004</v>
      </c>
      <c r="P6" s="70">
        <v>11.831200000000001</v>
      </c>
      <c r="Q6" s="70">
        <v>14.740399999999999</v>
      </c>
      <c r="R6" s="70">
        <v>18.472100000000001</v>
      </c>
      <c r="S6" s="70">
        <v>16.9785</v>
      </c>
      <c r="T6" s="70">
        <v>20.853300000000001</v>
      </c>
      <c r="U6" s="70">
        <v>33.450299999999999</v>
      </c>
      <c r="V6" s="70">
        <v>33.182600000000001</v>
      </c>
      <c r="W6" s="70">
        <v>23.38</v>
      </c>
      <c r="X6" s="70">
        <v>20.714600000000001</v>
      </c>
      <c r="Y6" s="70">
        <v>22.5242</v>
      </c>
      <c r="Z6" s="70">
        <v>17.789000000000001</v>
      </c>
    </row>
    <row r="7" spans="1:29" x14ac:dyDescent="0.25">
      <c r="A7" s="69"/>
      <c r="B7" s="61">
        <v>45532</v>
      </c>
      <c r="C7" s="70">
        <v>16.964400000000001</v>
      </c>
      <c r="D7" s="70">
        <v>16.3277</v>
      </c>
      <c r="E7" s="70">
        <v>15.3002</v>
      </c>
      <c r="F7" s="70">
        <v>14.687799999999999</v>
      </c>
      <c r="G7" s="70">
        <v>19.09</v>
      </c>
      <c r="H7" s="70">
        <v>28.223099999999999</v>
      </c>
      <c r="I7" s="70">
        <v>18.325199999999999</v>
      </c>
      <c r="J7" s="70">
        <v>3.5217999999999998</v>
      </c>
      <c r="K7" s="70">
        <v>9.1041000000000007</v>
      </c>
      <c r="L7" s="70">
        <v>12.766299999999999</v>
      </c>
      <c r="M7" s="70">
        <v>13.792899999999999</v>
      </c>
      <c r="N7" s="70">
        <v>5.6883999999999997</v>
      </c>
      <c r="O7" s="70">
        <v>12.7356</v>
      </c>
      <c r="P7" s="70">
        <v>10.954499999999999</v>
      </c>
      <c r="Q7" s="70">
        <v>10.771800000000001</v>
      </c>
      <c r="R7" s="70">
        <v>16.464099999999998</v>
      </c>
      <c r="S7" s="70">
        <v>21.230599999999999</v>
      </c>
      <c r="T7" s="70">
        <v>30.655000000000001</v>
      </c>
      <c r="U7" s="70">
        <v>29.0124</v>
      </c>
      <c r="V7" s="70">
        <v>35.475099999999998</v>
      </c>
      <c r="W7" s="70">
        <v>15.4876</v>
      </c>
      <c r="X7" s="70">
        <v>7.5625999999999998</v>
      </c>
      <c r="Y7" s="70">
        <v>20.4099</v>
      </c>
      <c r="Z7" s="70">
        <v>13.744199999999999</v>
      </c>
    </row>
    <row r="8" spans="1:29" x14ac:dyDescent="0.25">
      <c r="A8" s="69"/>
      <c r="B8" s="61">
        <v>45533</v>
      </c>
      <c r="C8" s="70">
        <v>-132.25219999999999</v>
      </c>
      <c r="D8" s="70">
        <v>22.802399999999999</v>
      </c>
      <c r="E8" s="70">
        <v>23.59</v>
      </c>
      <c r="F8" s="70">
        <v>23.59</v>
      </c>
      <c r="G8" s="70">
        <v>20.997399999999999</v>
      </c>
      <c r="H8" s="70">
        <v>30.3874</v>
      </c>
      <c r="I8" s="70">
        <v>32.576700000000002</v>
      </c>
      <c r="J8" s="70">
        <v>3.4262000000000001</v>
      </c>
      <c r="K8" s="70">
        <v>15.8283</v>
      </c>
      <c r="L8" s="70">
        <v>6.5502000000000002</v>
      </c>
      <c r="M8" s="70">
        <v>10.952999999999999</v>
      </c>
      <c r="N8" s="70">
        <v>15.2806</v>
      </c>
      <c r="O8" s="70">
        <v>13.7377</v>
      </c>
      <c r="P8" s="70">
        <v>13.869899999999999</v>
      </c>
      <c r="Q8" s="70">
        <v>17.094000000000001</v>
      </c>
      <c r="R8" s="70">
        <v>24.299399999999999</v>
      </c>
      <c r="S8" s="70">
        <v>24.175899999999999</v>
      </c>
      <c r="T8" s="70">
        <v>26.705500000000001</v>
      </c>
      <c r="U8" s="70">
        <v>35.956800000000001</v>
      </c>
      <c r="V8" s="70">
        <v>32.968400000000003</v>
      </c>
      <c r="W8" s="70">
        <v>13.3675</v>
      </c>
      <c r="X8" s="70">
        <v>4.8823999999999996</v>
      </c>
      <c r="Y8" s="70">
        <v>23.4665</v>
      </c>
      <c r="Z8" s="70">
        <v>13.7903</v>
      </c>
    </row>
    <row r="9" spans="1:29" x14ac:dyDescent="0.25">
      <c r="A9" s="69"/>
      <c r="B9" s="61">
        <v>45534</v>
      </c>
      <c r="C9" s="70">
        <v>11.957100000000001</v>
      </c>
      <c r="D9" s="70">
        <v>5.7324999999999999</v>
      </c>
      <c r="E9" s="70">
        <v>4.9572000000000003</v>
      </c>
      <c r="F9" s="70">
        <v>4.8273999999999999</v>
      </c>
      <c r="G9" s="70">
        <v>4.7770000000000001</v>
      </c>
      <c r="H9" s="70">
        <v>5.3220000000000001</v>
      </c>
      <c r="I9" s="70">
        <v>4.6429</v>
      </c>
      <c r="J9" s="70">
        <v>3.4498000000000002</v>
      </c>
      <c r="K9" s="70">
        <v>4.0397999999999996</v>
      </c>
      <c r="L9" s="70">
        <v>2.3334000000000001</v>
      </c>
      <c r="M9" s="70">
        <v>4.34</v>
      </c>
      <c r="N9" s="70">
        <v>7.4798</v>
      </c>
      <c r="O9" s="70">
        <v>21.910900000000002</v>
      </c>
      <c r="P9" s="70">
        <v>17.808299999999999</v>
      </c>
      <c r="Q9" s="70">
        <v>21.3857</v>
      </c>
      <c r="R9" s="70">
        <v>26.955400000000001</v>
      </c>
      <c r="S9" s="70">
        <v>31.036200000000001</v>
      </c>
      <c r="T9" s="70">
        <v>41.199100000000001</v>
      </c>
      <c r="U9" s="70">
        <v>37.320500000000003</v>
      </c>
      <c r="V9" s="70">
        <v>29.700700000000001</v>
      </c>
      <c r="W9" s="70">
        <v>12.0908</v>
      </c>
      <c r="X9" s="70">
        <v>21.0961</v>
      </c>
      <c r="Y9" s="70">
        <v>28.0062</v>
      </c>
      <c r="Z9" s="70">
        <v>23.702200000000001</v>
      </c>
    </row>
    <row r="10" spans="1:29" x14ac:dyDescent="0.25">
      <c r="A10" s="69"/>
      <c r="B10" s="61">
        <v>45535</v>
      </c>
      <c r="C10" s="70">
        <v>24.583600000000001</v>
      </c>
      <c r="D10" s="70">
        <v>22.924099999999999</v>
      </c>
      <c r="E10" s="70">
        <v>7.9809000000000001</v>
      </c>
      <c r="F10" s="70">
        <v>11.9505</v>
      </c>
      <c r="G10" s="70">
        <v>3.6564000000000001</v>
      </c>
      <c r="H10" s="70">
        <v>3.5215999999999998</v>
      </c>
      <c r="I10" s="70">
        <v>2.3595999999999999</v>
      </c>
      <c r="J10" s="70">
        <v>3.3512</v>
      </c>
      <c r="K10" s="70">
        <v>2.2732999999999999</v>
      </c>
      <c r="L10" s="70">
        <v>2.2608999999999999</v>
      </c>
      <c r="M10" s="70">
        <v>7.4390999999999998</v>
      </c>
      <c r="N10" s="70">
        <v>20.0989</v>
      </c>
      <c r="O10" s="70">
        <v>22.074100000000001</v>
      </c>
      <c r="P10" s="70">
        <v>24.090499999999999</v>
      </c>
      <c r="Q10" s="70">
        <v>29.2898</v>
      </c>
      <c r="R10" s="70">
        <v>32.633800000000001</v>
      </c>
      <c r="S10" s="70">
        <v>37.7363</v>
      </c>
      <c r="T10" s="70">
        <v>42.642000000000003</v>
      </c>
      <c r="U10" s="70">
        <v>46.851900000000001</v>
      </c>
      <c r="V10" s="70">
        <v>38.831899999999997</v>
      </c>
      <c r="W10" s="70">
        <v>33.0426</v>
      </c>
      <c r="X10" s="70">
        <v>25.812100000000001</v>
      </c>
      <c r="Y10" s="70">
        <v>27.439399999999999</v>
      </c>
      <c r="Z10" s="70">
        <v>13.058</v>
      </c>
    </row>
    <row r="11" spans="1:29" x14ac:dyDescent="0.25">
      <c r="A11" s="69"/>
      <c r="B11" s="61">
        <v>45536</v>
      </c>
      <c r="C11" s="70">
        <v>22.8066</v>
      </c>
      <c r="D11" s="70">
        <v>14.751799999999999</v>
      </c>
      <c r="E11" s="70">
        <v>18.1891</v>
      </c>
      <c r="F11" s="70">
        <v>11.4404</v>
      </c>
      <c r="G11" s="70">
        <v>5.3708</v>
      </c>
      <c r="H11" s="70">
        <v>5.0140000000000002</v>
      </c>
      <c r="I11" s="70">
        <v>5.7066999999999997</v>
      </c>
      <c r="J11" s="70">
        <v>4.6151</v>
      </c>
      <c r="K11" s="70">
        <v>3.286</v>
      </c>
      <c r="L11" s="70">
        <v>3.5790999999999999</v>
      </c>
      <c r="M11" s="70">
        <v>8.1473999999999993</v>
      </c>
      <c r="N11" s="70">
        <v>15.626899999999999</v>
      </c>
      <c r="O11" s="70">
        <v>19.502199999999998</v>
      </c>
      <c r="P11" s="70">
        <v>22.3232</v>
      </c>
      <c r="Q11" s="70">
        <v>28.175000000000001</v>
      </c>
      <c r="R11" s="70">
        <v>33.36</v>
      </c>
      <c r="S11" s="70">
        <v>37.845500000000001</v>
      </c>
      <c r="T11" s="70">
        <v>38.363199999999999</v>
      </c>
      <c r="U11" s="70">
        <v>37.544499999999999</v>
      </c>
      <c r="V11" s="70">
        <v>35.870100000000001</v>
      </c>
      <c r="W11" s="70">
        <v>23.839300000000001</v>
      </c>
      <c r="X11" s="70">
        <v>20.702000000000002</v>
      </c>
      <c r="Y11" s="70">
        <v>26.4924</v>
      </c>
      <c r="Z11" s="70">
        <v>21.06</v>
      </c>
    </row>
    <row r="12" spans="1:29" x14ac:dyDescent="0.25">
      <c r="A12" s="69"/>
      <c r="B12" s="61">
        <v>45537</v>
      </c>
      <c r="C12" s="70">
        <v>20.773700000000002</v>
      </c>
      <c r="D12" s="70">
        <v>13.5542</v>
      </c>
      <c r="E12" s="70">
        <v>8.4334000000000007</v>
      </c>
      <c r="F12" s="70">
        <v>10.636799999999999</v>
      </c>
      <c r="G12" s="70">
        <v>8.75</v>
      </c>
      <c r="H12" s="70">
        <v>17.430599999999998</v>
      </c>
      <c r="I12" s="70">
        <v>6.8113999999999999</v>
      </c>
      <c r="J12" s="70">
        <v>3.9401999999999999</v>
      </c>
      <c r="K12" s="70">
        <v>11.1974</v>
      </c>
      <c r="L12" s="70">
        <v>16.858599999999999</v>
      </c>
      <c r="M12" s="70">
        <v>20.882100000000001</v>
      </c>
      <c r="N12" s="70">
        <v>22.443000000000001</v>
      </c>
      <c r="O12" s="70">
        <v>26.312799999999999</v>
      </c>
      <c r="P12" s="70">
        <v>30.023499999999999</v>
      </c>
      <c r="Q12" s="70">
        <v>32.529299999999999</v>
      </c>
      <c r="R12" s="70">
        <v>34.391800000000003</v>
      </c>
      <c r="S12" s="70">
        <v>36.179000000000002</v>
      </c>
      <c r="T12" s="70">
        <v>34.578200000000002</v>
      </c>
      <c r="U12" s="70">
        <v>36.519100000000002</v>
      </c>
      <c r="V12" s="70">
        <v>34.624600000000001</v>
      </c>
      <c r="W12" s="70">
        <v>26.59</v>
      </c>
      <c r="X12" s="70">
        <v>29.117000000000001</v>
      </c>
      <c r="Y12" s="70">
        <v>22.256599999999999</v>
      </c>
      <c r="Z12" s="70">
        <v>19.394300000000001</v>
      </c>
    </row>
    <row r="13" spans="1:29" x14ac:dyDescent="0.25">
      <c r="A13" s="69"/>
      <c r="B13" s="61">
        <v>45538</v>
      </c>
      <c r="C13" s="70">
        <v>25.654299999999999</v>
      </c>
      <c r="D13" s="70">
        <v>14.991300000000001</v>
      </c>
      <c r="E13" s="70">
        <v>13.3758</v>
      </c>
      <c r="F13" s="70">
        <v>15.594099999999999</v>
      </c>
      <c r="G13" s="70">
        <v>15.9573</v>
      </c>
      <c r="H13" s="70">
        <v>16.2286</v>
      </c>
      <c r="I13" s="70">
        <v>13.6594</v>
      </c>
      <c r="J13" s="70">
        <v>18.086400000000001</v>
      </c>
      <c r="K13" s="70">
        <v>11.7996</v>
      </c>
      <c r="L13" s="70">
        <v>26.654399999999999</v>
      </c>
      <c r="M13" s="70">
        <v>8.8841999999999999</v>
      </c>
      <c r="N13" s="70">
        <v>29.5671</v>
      </c>
      <c r="O13" s="70">
        <v>29.988900000000001</v>
      </c>
      <c r="P13" s="70">
        <v>30.089600000000001</v>
      </c>
      <c r="Q13" s="70">
        <v>36.550800000000002</v>
      </c>
      <c r="R13" s="70">
        <v>41.313400000000001</v>
      </c>
      <c r="S13" s="70">
        <v>37.120800000000003</v>
      </c>
      <c r="T13" s="70">
        <v>52.219799999999999</v>
      </c>
      <c r="U13" s="70">
        <v>49.4191</v>
      </c>
      <c r="V13" s="70">
        <v>51.884700000000002</v>
      </c>
      <c r="W13" s="70">
        <v>47.526899999999998</v>
      </c>
      <c r="X13" s="70">
        <v>37.316600000000001</v>
      </c>
      <c r="Y13" s="70">
        <v>30.415400000000002</v>
      </c>
      <c r="Z13" s="70">
        <v>25.805900000000001</v>
      </c>
    </row>
    <row r="14" spans="1:29" x14ac:dyDescent="0.25">
      <c r="A14" s="69"/>
      <c r="B14" s="61">
        <v>45539</v>
      </c>
      <c r="C14" s="70">
        <v>34.729100000000003</v>
      </c>
      <c r="D14" s="70">
        <v>25.163399999999999</v>
      </c>
      <c r="E14" s="70">
        <v>26.2331</v>
      </c>
      <c r="F14" s="70">
        <v>18.557500000000001</v>
      </c>
      <c r="G14" s="70">
        <v>9.7005999999999997</v>
      </c>
      <c r="H14" s="70">
        <v>28.5715</v>
      </c>
      <c r="I14" s="70">
        <v>25.0564</v>
      </c>
      <c r="J14" s="70">
        <v>11.413399999999999</v>
      </c>
      <c r="K14" s="70">
        <v>29.472300000000001</v>
      </c>
      <c r="L14" s="70">
        <v>29.468800000000002</v>
      </c>
      <c r="M14" s="70">
        <v>31.629000000000001</v>
      </c>
      <c r="N14" s="70">
        <v>32.898000000000003</v>
      </c>
      <c r="O14" s="70">
        <v>30.929099999999998</v>
      </c>
      <c r="P14" s="70">
        <v>35.820799999999998</v>
      </c>
      <c r="Q14" s="70">
        <v>60.450400000000002</v>
      </c>
      <c r="R14" s="70">
        <v>48.363700000000001</v>
      </c>
      <c r="S14" s="70">
        <v>39.757100000000001</v>
      </c>
      <c r="T14" s="70">
        <v>62.6599</v>
      </c>
      <c r="U14" s="70">
        <v>88.110600000000005</v>
      </c>
      <c r="V14" s="70">
        <v>57.917900000000003</v>
      </c>
      <c r="W14" s="70">
        <v>39.748899999999999</v>
      </c>
      <c r="X14" s="70">
        <v>39.748800000000003</v>
      </c>
      <c r="Y14" s="70">
        <v>35.1785</v>
      </c>
      <c r="Z14" s="70">
        <v>26.293900000000001</v>
      </c>
    </row>
    <row r="15" spans="1:29" x14ac:dyDescent="0.25">
      <c r="A15" s="69"/>
      <c r="B15" s="61">
        <v>45540</v>
      </c>
      <c r="C15" s="70">
        <v>30.566500000000001</v>
      </c>
      <c r="D15" s="70">
        <v>19.8047</v>
      </c>
      <c r="E15" s="70">
        <v>25.713699999999999</v>
      </c>
      <c r="F15" s="70">
        <v>17.003399999999999</v>
      </c>
      <c r="G15" s="70">
        <v>14.5182</v>
      </c>
      <c r="H15" s="70">
        <v>35.1447</v>
      </c>
      <c r="I15" s="70">
        <v>15.1798</v>
      </c>
      <c r="J15" s="70">
        <v>12.612</v>
      </c>
      <c r="K15" s="70">
        <v>17.1753</v>
      </c>
      <c r="L15" s="70">
        <v>21.6568</v>
      </c>
      <c r="M15" s="70">
        <v>27.7164</v>
      </c>
      <c r="N15" s="70">
        <v>31.958100000000002</v>
      </c>
      <c r="O15" s="70">
        <v>34.007599999999996</v>
      </c>
      <c r="P15" s="70">
        <v>41.104700000000001</v>
      </c>
      <c r="Q15" s="70">
        <v>45.746600000000001</v>
      </c>
      <c r="R15" s="70">
        <v>68.007800000000003</v>
      </c>
      <c r="S15" s="70">
        <v>619.8546</v>
      </c>
      <c r="T15" s="70">
        <v>69.532600000000002</v>
      </c>
      <c r="U15" s="70">
        <v>197.41370000000001</v>
      </c>
      <c r="V15" s="70">
        <v>52.174799999999998</v>
      </c>
      <c r="W15" s="70">
        <v>39.012</v>
      </c>
      <c r="X15" s="70">
        <v>31.646999999999998</v>
      </c>
      <c r="Y15" s="70">
        <v>36.422600000000003</v>
      </c>
      <c r="Z15" s="70">
        <v>30.406300000000002</v>
      </c>
    </row>
    <row r="16" spans="1:29" x14ac:dyDescent="0.25">
      <c r="A16" s="69"/>
      <c r="B16" s="61">
        <v>45541</v>
      </c>
      <c r="C16" s="70">
        <v>35.625599999999999</v>
      </c>
      <c r="D16" s="70">
        <v>27.1568</v>
      </c>
      <c r="E16" s="70">
        <v>26.393699999999999</v>
      </c>
      <c r="F16" s="70">
        <v>28.404699999999998</v>
      </c>
      <c r="G16" s="70">
        <v>29.820399999999999</v>
      </c>
      <c r="H16" s="70">
        <v>39.440300000000001</v>
      </c>
      <c r="I16" s="70">
        <v>25.2577</v>
      </c>
      <c r="J16" s="70">
        <v>18.2197</v>
      </c>
      <c r="K16" s="70">
        <v>30.191800000000001</v>
      </c>
      <c r="L16" s="70">
        <v>29.7258</v>
      </c>
      <c r="M16" s="70">
        <v>33.566200000000002</v>
      </c>
      <c r="N16" s="70">
        <v>34.696199999999997</v>
      </c>
      <c r="O16" s="70">
        <v>35.182299999999998</v>
      </c>
      <c r="P16" s="70">
        <v>30.215</v>
      </c>
      <c r="Q16" s="70">
        <v>38.015799999999999</v>
      </c>
      <c r="R16" s="70">
        <v>40.211799999999997</v>
      </c>
      <c r="S16" s="70">
        <v>40.911000000000001</v>
      </c>
      <c r="T16" s="70">
        <v>67.363</v>
      </c>
      <c r="U16" s="70">
        <v>56.717199999999998</v>
      </c>
      <c r="V16" s="70">
        <v>51.464599999999997</v>
      </c>
      <c r="W16" s="70">
        <v>37.153799999999997</v>
      </c>
      <c r="X16" s="70">
        <v>37.308300000000003</v>
      </c>
      <c r="Y16" s="70">
        <v>39.093200000000003</v>
      </c>
      <c r="Z16" s="70">
        <v>38.026000000000003</v>
      </c>
    </row>
    <row r="17" spans="1:26" x14ac:dyDescent="0.25">
      <c r="A17" s="69"/>
      <c r="B17" s="61">
        <v>45542</v>
      </c>
      <c r="C17" s="70">
        <v>35.012900000000002</v>
      </c>
      <c r="D17" s="70">
        <v>24.148199999999999</v>
      </c>
      <c r="E17" s="70">
        <v>13.030799999999999</v>
      </c>
      <c r="F17" s="70">
        <v>27.955400000000001</v>
      </c>
      <c r="G17" s="70">
        <v>27.680199999999999</v>
      </c>
      <c r="H17" s="70">
        <v>27.9664</v>
      </c>
      <c r="I17" s="70">
        <v>27.099299999999999</v>
      </c>
      <c r="J17" s="70">
        <v>24.3019</v>
      </c>
      <c r="K17" s="70">
        <v>22.2776</v>
      </c>
      <c r="L17" s="70">
        <v>27.718599999999999</v>
      </c>
      <c r="M17" s="70">
        <v>29.5246</v>
      </c>
      <c r="N17" s="70">
        <v>32.7044</v>
      </c>
      <c r="O17" s="70">
        <v>34.439300000000003</v>
      </c>
      <c r="P17" s="70">
        <v>37.901899999999998</v>
      </c>
      <c r="Q17" s="70">
        <v>35.335000000000001</v>
      </c>
      <c r="R17" s="70">
        <v>70.664000000000001</v>
      </c>
      <c r="S17" s="70">
        <v>65.462400000000002</v>
      </c>
      <c r="T17" s="70">
        <v>67.843599999999995</v>
      </c>
      <c r="U17" s="70">
        <v>111.4551</v>
      </c>
      <c r="V17" s="70">
        <v>49.228999999999999</v>
      </c>
      <c r="W17" s="70">
        <v>33.946599999999997</v>
      </c>
      <c r="X17" s="70">
        <v>31.887599999999999</v>
      </c>
      <c r="Y17" s="70">
        <v>34.662100000000002</v>
      </c>
      <c r="Z17" s="70">
        <v>34.869700000000002</v>
      </c>
    </row>
    <row r="18" spans="1:26" x14ac:dyDescent="0.25">
      <c r="A18" s="69"/>
      <c r="B18" s="61">
        <v>45543</v>
      </c>
      <c r="C18" s="70">
        <v>20.939399999999999</v>
      </c>
      <c r="D18" s="70">
        <v>15.8246</v>
      </c>
      <c r="E18" s="70">
        <v>22.601600000000001</v>
      </c>
      <c r="F18" s="70">
        <v>17.079799999999999</v>
      </c>
      <c r="G18" s="70">
        <v>13.8742</v>
      </c>
      <c r="H18" s="70">
        <v>21.9788</v>
      </c>
      <c r="I18" s="70">
        <v>19.564</v>
      </c>
      <c r="J18" s="70">
        <v>11.9526</v>
      </c>
      <c r="K18" s="70">
        <v>14.3582</v>
      </c>
      <c r="L18" s="70">
        <v>17.2056</v>
      </c>
      <c r="M18" s="70">
        <v>27.889800000000001</v>
      </c>
      <c r="N18" s="70">
        <v>31.502400000000002</v>
      </c>
      <c r="O18" s="70">
        <v>29.337599999999998</v>
      </c>
      <c r="P18" s="70">
        <v>34.5518</v>
      </c>
      <c r="Q18" s="70">
        <v>34.009099999999997</v>
      </c>
      <c r="R18" s="70">
        <v>43.106099999999998</v>
      </c>
      <c r="S18" s="70">
        <v>45.917400000000001</v>
      </c>
      <c r="T18" s="70">
        <v>62.665399999999998</v>
      </c>
      <c r="U18" s="70">
        <v>78.724000000000004</v>
      </c>
      <c r="V18" s="70">
        <v>63.755800000000001</v>
      </c>
      <c r="W18" s="70">
        <v>34.5976</v>
      </c>
      <c r="X18" s="70">
        <v>35.266100000000002</v>
      </c>
      <c r="Y18" s="70">
        <v>30.0974</v>
      </c>
      <c r="Z18" s="70">
        <v>29.791599999999999</v>
      </c>
    </row>
    <row r="19" spans="1:26" x14ac:dyDescent="0.25">
      <c r="A19" s="69"/>
      <c r="B19" s="61">
        <v>45544</v>
      </c>
      <c r="C19" s="70">
        <v>25.776199999999999</v>
      </c>
      <c r="D19" s="70">
        <v>22.663799999999998</v>
      </c>
      <c r="E19" s="70">
        <v>21.2651</v>
      </c>
      <c r="F19" s="70">
        <v>22.584299999999999</v>
      </c>
      <c r="G19" s="70">
        <v>22.927299999999999</v>
      </c>
      <c r="H19" s="70">
        <v>24.7958</v>
      </c>
      <c r="I19" s="70">
        <v>29.661799999999999</v>
      </c>
      <c r="J19" s="70">
        <v>15.6485</v>
      </c>
      <c r="K19" s="70">
        <v>16.245100000000001</v>
      </c>
      <c r="L19" s="70">
        <v>19.031199999999998</v>
      </c>
      <c r="M19" s="70">
        <v>21.8675</v>
      </c>
      <c r="N19" s="70">
        <v>28.893899999999999</v>
      </c>
      <c r="O19" s="70">
        <v>27.754799999999999</v>
      </c>
      <c r="P19" s="70">
        <v>29.885000000000002</v>
      </c>
      <c r="Q19" s="70">
        <v>28.986599999999999</v>
      </c>
      <c r="R19" s="70">
        <v>24.522200000000002</v>
      </c>
      <c r="S19" s="70">
        <v>31.203600000000002</v>
      </c>
      <c r="T19" s="70">
        <v>42.854300000000002</v>
      </c>
      <c r="U19" s="70">
        <v>80.292000000000002</v>
      </c>
      <c r="V19" s="70">
        <v>41.273899999999998</v>
      </c>
      <c r="W19" s="70">
        <v>27.166399999999999</v>
      </c>
      <c r="X19" s="70">
        <v>24.968800000000002</v>
      </c>
      <c r="Y19" s="70">
        <v>25.671299999999999</v>
      </c>
      <c r="Z19" s="70">
        <v>26.227499999999999</v>
      </c>
    </row>
    <row r="20" spans="1:26" x14ac:dyDescent="0.25">
      <c r="A20" s="69"/>
      <c r="B20" s="61">
        <v>45545</v>
      </c>
      <c r="C20" s="70">
        <v>21.377300000000002</v>
      </c>
      <c r="D20" s="70">
        <v>19.712199999999999</v>
      </c>
      <c r="E20" s="70">
        <v>20.639099999999999</v>
      </c>
      <c r="F20" s="70">
        <v>21.678000000000001</v>
      </c>
      <c r="G20" s="70">
        <v>20.006799999999998</v>
      </c>
      <c r="H20" s="70">
        <v>23.5928</v>
      </c>
      <c r="I20" s="70">
        <v>21.3582</v>
      </c>
      <c r="J20" s="70">
        <v>7.2436999999999996</v>
      </c>
      <c r="K20" s="70">
        <v>6.4958</v>
      </c>
      <c r="L20" s="70">
        <v>5.8992000000000004</v>
      </c>
      <c r="M20" s="70">
        <v>14.3453</v>
      </c>
      <c r="N20" s="70">
        <v>24.2563</v>
      </c>
      <c r="O20" s="70">
        <v>20.2911</v>
      </c>
      <c r="P20" s="70">
        <v>16.540400000000002</v>
      </c>
      <c r="Q20" s="70">
        <v>20.9176</v>
      </c>
      <c r="R20" s="70">
        <v>28.896899999999999</v>
      </c>
      <c r="S20" s="70">
        <v>36.010100000000001</v>
      </c>
      <c r="T20" s="70">
        <v>45.047199999999997</v>
      </c>
      <c r="U20" s="70">
        <v>41.271099999999997</v>
      </c>
      <c r="V20" s="70">
        <v>35.2074</v>
      </c>
      <c r="W20" s="70">
        <v>27.5</v>
      </c>
      <c r="X20" s="70">
        <v>25.525099999999998</v>
      </c>
      <c r="Y20" s="70">
        <v>23.877099999999999</v>
      </c>
      <c r="Z20" s="70">
        <v>21.456099999999999</v>
      </c>
    </row>
    <row r="21" spans="1:26" x14ac:dyDescent="0.25">
      <c r="A21" s="69"/>
      <c r="B21" s="61">
        <v>45546</v>
      </c>
      <c r="C21" s="70">
        <v>21.918299999999999</v>
      </c>
      <c r="D21" s="70">
        <v>18.8628</v>
      </c>
      <c r="E21" s="70">
        <v>20.813099999999999</v>
      </c>
      <c r="F21" s="70">
        <v>10.677099999999999</v>
      </c>
      <c r="G21" s="70">
        <v>10.6717</v>
      </c>
      <c r="H21" s="70">
        <v>31.722899999999999</v>
      </c>
      <c r="I21" s="70">
        <v>30.098500000000001</v>
      </c>
      <c r="J21" s="70">
        <v>30.921099999999999</v>
      </c>
      <c r="K21" s="70">
        <v>8.2363</v>
      </c>
      <c r="L21" s="70">
        <v>10.695</v>
      </c>
      <c r="M21" s="70">
        <v>13.659700000000001</v>
      </c>
      <c r="N21" s="70">
        <v>13.3759</v>
      </c>
      <c r="O21" s="70">
        <v>11.9336</v>
      </c>
      <c r="P21" s="70">
        <v>11.520300000000001</v>
      </c>
      <c r="Q21" s="70">
        <v>12.639200000000001</v>
      </c>
      <c r="R21" s="70">
        <v>13.7057</v>
      </c>
      <c r="S21" s="70">
        <v>12.1378</v>
      </c>
      <c r="T21" s="70">
        <v>25.835999999999999</v>
      </c>
      <c r="U21" s="70">
        <v>24.651700000000002</v>
      </c>
      <c r="V21" s="70">
        <v>24.895900000000001</v>
      </c>
      <c r="W21" s="70">
        <v>24.742000000000001</v>
      </c>
      <c r="X21" s="70">
        <v>21.409700000000001</v>
      </c>
      <c r="Y21" s="70">
        <v>24.756499999999999</v>
      </c>
      <c r="Z21" s="70">
        <v>15.782</v>
      </c>
    </row>
    <row r="22" spans="1:26" x14ac:dyDescent="0.25">
      <c r="A22" s="69"/>
      <c r="B22" s="61">
        <v>45547</v>
      </c>
      <c r="C22" s="70">
        <v>18.444600000000001</v>
      </c>
      <c r="D22" s="70">
        <v>16.785699999999999</v>
      </c>
      <c r="E22" s="70">
        <v>15.4922</v>
      </c>
      <c r="F22" s="70">
        <v>13.1633</v>
      </c>
      <c r="G22" s="70">
        <v>15.3668</v>
      </c>
      <c r="H22" s="70">
        <v>17.685500000000001</v>
      </c>
      <c r="I22" s="70">
        <v>18.241299999999999</v>
      </c>
      <c r="J22" s="70">
        <v>5.7877999999999998</v>
      </c>
      <c r="K22" s="70">
        <v>7.1683000000000003</v>
      </c>
      <c r="L22" s="70">
        <v>4.9257999999999997</v>
      </c>
      <c r="M22" s="70">
        <v>2.0912000000000002</v>
      </c>
      <c r="N22" s="70">
        <v>0.55259999999999998</v>
      </c>
      <c r="O22" s="70">
        <v>-1.9386000000000001</v>
      </c>
      <c r="P22" s="70">
        <v>11.6151</v>
      </c>
      <c r="Q22" s="70">
        <v>11.091200000000001</v>
      </c>
      <c r="R22" s="70">
        <v>22.860499999999998</v>
      </c>
      <c r="S22" s="70">
        <v>13.7056</v>
      </c>
      <c r="T22" s="70">
        <v>22.312799999999999</v>
      </c>
      <c r="U22" s="70">
        <v>29.9404</v>
      </c>
      <c r="V22" s="70">
        <v>28.350899999999999</v>
      </c>
      <c r="W22" s="70">
        <v>24.555199999999999</v>
      </c>
      <c r="X22" s="70">
        <v>20.789200000000001</v>
      </c>
      <c r="Y22" s="70">
        <v>24.3964</v>
      </c>
      <c r="Z22" s="70">
        <v>20.636299999999999</v>
      </c>
    </row>
    <row r="23" spans="1:26" x14ac:dyDescent="0.25">
      <c r="A23" s="69"/>
      <c r="B23" s="61">
        <v>45548</v>
      </c>
      <c r="C23" s="70">
        <v>13.217599999999999</v>
      </c>
      <c r="D23" s="70">
        <v>15.724600000000001</v>
      </c>
      <c r="E23" s="70">
        <v>15.3156</v>
      </c>
      <c r="F23" s="70">
        <v>8.1181999999999999</v>
      </c>
      <c r="G23" s="70">
        <v>11.072699999999999</v>
      </c>
      <c r="H23" s="70">
        <v>18.416</v>
      </c>
      <c r="I23" s="70">
        <v>10.722200000000001</v>
      </c>
      <c r="J23" s="70">
        <v>18.449100000000001</v>
      </c>
      <c r="K23" s="70">
        <v>8.3468</v>
      </c>
      <c r="L23" s="70">
        <v>8.7821999999999996</v>
      </c>
      <c r="M23" s="70">
        <v>14.1868</v>
      </c>
      <c r="N23" s="70">
        <v>18.511199999999999</v>
      </c>
      <c r="O23" s="70">
        <v>19.436299999999999</v>
      </c>
      <c r="P23" s="70">
        <v>21.293199999999999</v>
      </c>
      <c r="Q23" s="70">
        <v>22.991099999999999</v>
      </c>
      <c r="R23" s="70">
        <v>28.2623</v>
      </c>
      <c r="S23" s="70">
        <v>30.239799999999999</v>
      </c>
      <c r="T23" s="70">
        <v>34.426299999999998</v>
      </c>
      <c r="U23" s="70">
        <v>41.122599999999998</v>
      </c>
      <c r="V23" s="70">
        <v>34.792099999999998</v>
      </c>
      <c r="W23" s="70">
        <v>26.313700000000001</v>
      </c>
      <c r="X23" s="70">
        <v>26.524799999999999</v>
      </c>
      <c r="Y23" s="70">
        <v>31.0548</v>
      </c>
      <c r="Z23" s="70">
        <v>25.846900000000002</v>
      </c>
    </row>
    <row r="24" spans="1:26" x14ac:dyDescent="0.25">
      <c r="A24" s="69"/>
      <c r="B24" s="61">
        <v>45549</v>
      </c>
      <c r="C24" s="70">
        <v>27.485900000000001</v>
      </c>
      <c r="D24" s="70">
        <v>27.493200000000002</v>
      </c>
      <c r="E24" s="70">
        <v>25.34</v>
      </c>
      <c r="F24" s="70">
        <v>26.301100000000002</v>
      </c>
      <c r="G24" s="70">
        <v>25.326799999999999</v>
      </c>
      <c r="H24" s="70">
        <v>26.9314</v>
      </c>
      <c r="I24" s="70">
        <v>28.470600000000001</v>
      </c>
      <c r="J24" s="70">
        <v>18.8047</v>
      </c>
      <c r="K24" s="70">
        <v>20.897300000000001</v>
      </c>
      <c r="L24" s="70">
        <v>16.9999</v>
      </c>
      <c r="M24" s="70">
        <v>15.390599999999999</v>
      </c>
      <c r="N24" s="70">
        <v>13.6517</v>
      </c>
      <c r="O24" s="70">
        <v>14.174099999999999</v>
      </c>
      <c r="P24" s="70">
        <v>13.1844</v>
      </c>
      <c r="Q24" s="70">
        <v>16.659099999999999</v>
      </c>
      <c r="R24" s="70">
        <v>17.929400000000001</v>
      </c>
      <c r="S24" s="70">
        <v>31.5991</v>
      </c>
      <c r="T24" s="70">
        <v>34.403399999999998</v>
      </c>
      <c r="U24" s="70">
        <v>43.5914</v>
      </c>
      <c r="V24" s="70">
        <v>36.6599</v>
      </c>
      <c r="W24" s="70">
        <v>9.9946000000000002</v>
      </c>
      <c r="X24" s="70">
        <v>25.2501</v>
      </c>
      <c r="Y24" s="70">
        <v>29.5199</v>
      </c>
      <c r="Z24" s="70">
        <v>25.628</v>
      </c>
    </row>
    <row r="25" spans="1:26" x14ac:dyDescent="0.25">
      <c r="A25" s="69"/>
      <c r="B25" s="61">
        <v>45550</v>
      </c>
      <c r="C25" s="70">
        <v>26.9998</v>
      </c>
      <c r="D25" s="70">
        <v>24.236899999999999</v>
      </c>
      <c r="E25" s="70">
        <v>19.460599999999999</v>
      </c>
      <c r="F25" s="70">
        <v>18.6265</v>
      </c>
      <c r="G25" s="70">
        <v>18.071400000000001</v>
      </c>
      <c r="H25" s="70">
        <v>13.990500000000001</v>
      </c>
      <c r="I25" s="70">
        <v>6.7027999999999999</v>
      </c>
      <c r="J25" s="70">
        <v>4.8426999999999998</v>
      </c>
      <c r="K25" s="70">
        <v>7.0658000000000003</v>
      </c>
      <c r="L25" s="70">
        <v>3.5381999999999998</v>
      </c>
      <c r="M25" s="70">
        <v>4.2827999999999999</v>
      </c>
      <c r="N25" s="70">
        <v>6.5105000000000004</v>
      </c>
      <c r="O25" s="70">
        <v>4.0570000000000004</v>
      </c>
      <c r="P25" s="70">
        <v>3.3799000000000001</v>
      </c>
      <c r="Q25" s="70">
        <v>2.3593000000000002</v>
      </c>
      <c r="R25" s="70">
        <v>5.3426</v>
      </c>
      <c r="S25" s="70">
        <v>14.5059</v>
      </c>
      <c r="T25" s="70">
        <v>36.937800000000003</v>
      </c>
      <c r="U25" s="70">
        <v>36.2196</v>
      </c>
      <c r="V25" s="70">
        <v>30.248000000000001</v>
      </c>
      <c r="W25" s="70">
        <v>28.9177</v>
      </c>
      <c r="X25" s="70">
        <v>7.8182999999999998</v>
      </c>
      <c r="Y25" s="70">
        <v>23.234300000000001</v>
      </c>
      <c r="Z25" s="70">
        <v>18.907</v>
      </c>
    </row>
    <row r="26" spans="1:26" x14ac:dyDescent="0.25">
      <c r="A26" s="69"/>
      <c r="B26" s="61">
        <v>45551</v>
      </c>
      <c r="C26" s="70">
        <v>24.621300000000002</v>
      </c>
      <c r="D26" s="70">
        <v>16.743200000000002</v>
      </c>
      <c r="E26" s="70">
        <v>8.4070999999999998</v>
      </c>
      <c r="F26" s="70">
        <v>7.8558000000000003</v>
      </c>
      <c r="G26" s="70">
        <v>7.9131999999999998</v>
      </c>
      <c r="H26" s="70">
        <v>13.831799999999999</v>
      </c>
      <c r="I26" s="70">
        <v>3.3302999999999998</v>
      </c>
      <c r="J26" s="70">
        <v>3.2147999999999999</v>
      </c>
      <c r="K26" s="70">
        <v>11.870799999999999</v>
      </c>
      <c r="L26" s="70">
        <v>12.319100000000001</v>
      </c>
      <c r="M26" s="70">
        <v>7.2443</v>
      </c>
      <c r="N26" s="70">
        <v>13.6008</v>
      </c>
      <c r="O26" s="70">
        <v>8.7623999999999995</v>
      </c>
      <c r="P26" s="70">
        <v>9.1869999999999994</v>
      </c>
      <c r="Q26" s="70">
        <v>8.4804999999999993</v>
      </c>
      <c r="R26" s="70">
        <v>7.9337</v>
      </c>
      <c r="S26" s="70">
        <v>10.319000000000001</v>
      </c>
      <c r="T26" s="70">
        <v>473.68079999999998</v>
      </c>
      <c r="U26" s="70">
        <v>34.134599999999999</v>
      </c>
      <c r="V26" s="70">
        <v>32.120600000000003</v>
      </c>
      <c r="W26" s="70">
        <v>28.0763</v>
      </c>
      <c r="X26" s="70">
        <v>21.892499999999998</v>
      </c>
      <c r="Y26" s="70">
        <v>31.340699999999998</v>
      </c>
      <c r="Z26" s="70">
        <v>28.023</v>
      </c>
    </row>
    <row r="27" spans="1:26" x14ac:dyDescent="0.25">
      <c r="A27" s="69"/>
      <c r="B27" s="61">
        <v>45552</v>
      </c>
      <c r="C27" s="70">
        <v>23.241399999999999</v>
      </c>
      <c r="D27" s="70">
        <v>26.876100000000001</v>
      </c>
      <c r="E27" s="70">
        <v>25.7179</v>
      </c>
      <c r="F27" s="70">
        <v>25.140899999999998</v>
      </c>
      <c r="G27" s="70">
        <v>22.989799999999999</v>
      </c>
      <c r="H27" s="70">
        <v>28.229399999999998</v>
      </c>
      <c r="I27" s="70">
        <v>32.945999999999998</v>
      </c>
      <c r="J27" s="70">
        <v>15.8103</v>
      </c>
      <c r="K27" s="70">
        <v>0.5907</v>
      </c>
      <c r="L27" s="70">
        <v>0.47239999999999999</v>
      </c>
      <c r="M27" s="70">
        <v>-2.9222999999999999</v>
      </c>
      <c r="N27" s="70">
        <v>-3.6421999999999999</v>
      </c>
      <c r="O27" s="70">
        <v>-6.9118000000000004</v>
      </c>
      <c r="P27" s="70">
        <v>-7.2100999999999997</v>
      </c>
      <c r="Q27" s="70">
        <v>-7.4633000000000003</v>
      </c>
      <c r="R27" s="70">
        <v>1.7337</v>
      </c>
      <c r="S27" s="70">
        <v>2.2084999999999999</v>
      </c>
      <c r="T27" s="70">
        <v>33.668599999999998</v>
      </c>
      <c r="U27" s="70">
        <v>34.991799999999998</v>
      </c>
      <c r="V27" s="70">
        <v>74.6708</v>
      </c>
      <c r="W27" s="70">
        <v>28.4131</v>
      </c>
      <c r="X27" s="70">
        <v>24.063099999999999</v>
      </c>
      <c r="Y27" s="70">
        <v>21.452000000000002</v>
      </c>
      <c r="Z27" s="70">
        <v>16.390899999999998</v>
      </c>
    </row>
    <row r="28" spans="1:26" x14ac:dyDescent="0.25">
      <c r="A28" s="69"/>
      <c r="B28" s="61">
        <v>45553</v>
      </c>
      <c r="C28" s="70">
        <v>16.992999999999999</v>
      </c>
      <c r="D28" s="70">
        <v>15.984500000000001</v>
      </c>
      <c r="E28" s="70">
        <v>16.934799999999999</v>
      </c>
      <c r="F28" s="70">
        <v>16.3371</v>
      </c>
      <c r="G28" s="70">
        <v>17.353000000000002</v>
      </c>
      <c r="H28" s="70">
        <v>26.729399999999998</v>
      </c>
      <c r="I28" s="70">
        <v>20.139299999999999</v>
      </c>
      <c r="J28" s="70">
        <v>11.4842</v>
      </c>
      <c r="K28" s="70">
        <v>5.8783000000000003</v>
      </c>
      <c r="L28" s="70">
        <v>-3.7406000000000001</v>
      </c>
      <c r="M28" s="70">
        <v>-1.2558</v>
      </c>
      <c r="N28" s="70">
        <v>-0.33729999999999999</v>
      </c>
      <c r="O28" s="70">
        <v>-1.4234</v>
      </c>
      <c r="P28" s="70">
        <v>6.7958999999999996</v>
      </c>
      <c r="Q28" s="70">
        <v>6.7805999999999997</v>
      </c>
      <c r="R28" s="70">
        <v>18.0444</v>
      </c>
      <c r="S28" s="70">
        <v>22.860800000000001</v>
      </c>
      <c r="T28" s="70">
        <v>38.0289</v>
      </c>
      <c r="U28" s="70">
        <v>36.675899999999999</v>
      </c>
      <c r="V28" s="70">
        <v>31.837700000000002</v>
      </c>
      <c r="W28" s="70">
        <v>26.521000000000001</v>
      </c>
      <c r="X28" s="70">
        <v>25.483699999999999</v>
      </c>
      <c r="Y28" s="70">
        <v>27.450099999999999</v>
      </c>
      <c r="Z28" s="70">
        <v>12.528600000000001</v>
      </c>
    </row>
    <row r="29" spans="1:26" x14ac:dyDescent="0.25">
      <c r="A29" s="69"/>
      <c r="B29" s="61">
        <v>45554</v>
      </c>
      <c r="C29" s="70">
        <v>25.378399999999999</v>
      </c>
      <c r="D29" s="70">
        <v>18.538799999999998</v>
      </c>
      <c r="E29" s="70">
        <v>26.1172</v>
      </c>
      <c r="F29" s="70">
        <v>14.268800000000001</v>
      </c>
      <c r="G29" s="70">
        <v>13.9284</v>
      </c>
      <c r="H29" s="70">
        <v>35.6691</v>
      </c>
      <c r="I29" s="70">
        <v>20.1493</v>
      </c>
      <c r="J29" s="70">
        <v>17.7272</v>
      </c>
      <c r="K29" s="70">
        <v>13.4262</v>
      </c>
      <c r="L29" s="70">
        <v>13.297499999999999</v>
      </c>
      <c r="M29" s="70">
        <v>12.691800000000001</v>
      </c>
      <c r="N29" s="70">
        <v>14.408200000000001</v>
      </c>
      <c r="O29" s="70">
        <v>15.6614</v>
      </c>
      <c r="P29" s="70">
        <v>13.3863</v>
      </c>
      <c r="Q29" s="70">
        <v>13.475</v>
      </c>
      <c r="R29" s="70">
        <v>14.216900000000001</v>
      </c>
      <c r="S29" s="70">
        <v>19.085699999999999</v>
      </c>
      <c r="T29" s="70">
        <v>39.266100000000002</v>
      </c>
      <c r="U29" s="70">
        <v>37.556100000000001</v>
      </c>
      <c r="V29" s="70">
        <v>32.8429</v>
      </c>
      <c r="W29" s="70">
        <v>13.7843</v>
      </c>
      <c r="X29" s="70">
        <v>7.6327999999999996</v>
      </c>
      <c r="Y29" s="70">
        <v>22.496300000000002</v>
      </c>
      <c r="Z29" s="70">
        <v>15.5175</v>
      </c>
    </row>
    <row r="30" spans="1:26" x14ac:dyDescent="0.25">
      <c r="A30" s="69"/>
      <c r="B30" s="61">
        <v>45555</v>
      </c>
      <c r="C30" s="70">
        <v>22.430199999999999</v>
      </c>
      <c r="D30" s="70">
        <v>13.696999999999999</v>
      </c>
      <c r="E30" s="70">
        <v>24.215900000000001</v>
      </c>
      <c r="F30" s="70">
        <v>26.716200000000001</v>
      </c>
      <c r="G30" s="70">
        <v>24.106200000000001</v>
      </c>
      <c r="H30" s="70">
        <v>3.4864000000000002</v>
      </c>
      <c r="I30" s="70">
        <v>-8.0420999999999996</v>
      </c>
      <c r="J30" s="70">
        <v>7.0404</v>
      </c>
      <c r="K30" s="70">
        <v>20.401299999999999</v>
      </c>
      <c r="L30" s="70">
        <v>17.948599999999999</v>
      </c>
      <c r="M30" s="70">
        <v>19.521999999999998</v>
      </c>
      <c r="N30" s="70">
        <v>22.6936</v>
      </c>
      <c r="O30" s="70">
        <v>26.8932</v>
      </c>
      <c r="P30" s="70">
        <v>28.720199999999998</v>
      </c>
      <c r="Q30" s="70">
        <v>27.198499999999999</v>
      </c>
      <c r="R30" s="70">
        <v>28.443200000000001</v>
      </c>
      <c r="S30" s="70">
        <v>24.360299999999999</v>
      </c>
      <c r="T30" s="70">
        <v>30.952400000000001</v>
      </c>
      <c r="U30" s="70">
        <v>35.942399999999999</v>
      </c>
      <c r="V30" s="70">
        <v>31.633600000000001</v>
      </c>
      <c r="W30" s="70">
        <v>24.9115</v>
      </c>
      <c r="X30" s="70">
        <v>24.3598</v>
      </c>
      <c r="Y30" s="70">
        <v>28.989100000000001</v>
      </c>
      <c r="Z30" s="70">
        <v>26.111899999999999</v>
      </c>
    </row>
    <row r="31" spans="1:26" x14ac:dyDescent="0.25">
      <c r="A31" s="69"/>
      <c r="B31" s="61">
        <v>45556</v>
      </c>
      <c r="C31" s="70">
        <v>25.713899999999999</v>
      </c>
      <c r="D31" s="70">
        <v>25.276900000000001</v>
      </c>
      <c r="E31" s="70">
        <v>23.4436</v>
      </c>
      <c r="F31" s="70">
        <v>24.843599999999999</v>
      </c>
      <c r="G31" s="70">
        <v>22.842099999999999</v>
      </c>
      <c r="H31" s="70">
        <v>25.1982</v>
      </c>
      <c r="I31" s="70">
        <v>27.077999999999999</v>
      </c>
      <c r="J31" s="70">
        <v>12.4611</v>
      </c>
      <c r="K31" s="70">
        <v>9.4254999999999995</v>
      </c>
      <c r="L31" s="70">
        <v>6.7035999999999998</v>
      </c>
      <c r="M31" s="70">
        <v>6.8026999999999997</v>
      </c>
      <c r="N31" s="70">
        <v>8.0843000000000007</v>
      </c>
      <c r="O31" s="70">
        <v>8.3640000000000008</v>
      </c>
      <c r="P31" s="70">
        <v>8.2852999999999994</v>
      </c>
      <c r="Q31" s="70">
        <v>6.2727000000000004</v>
      </c>
      <c r="R31" s="70">
        <v>11.293200000000001</v>
      </c>
      <c r="S31" s="70">
        <v>8.3734000000000002</v>
      </c>
      <c r="T31" s="70">
        <v>23.787500000000001</v>
      </c>
      <c r="U31" s="70">
        <v>34.405000000000001</v>
      </c>
      <c r="V31" s="70">
        <v>30.894400000000001</v>
      </c>
      <c r="W31" s="70">
        <v>31.634499999999999</v>
      </c>
      <c r="X31" s="70">
        <v>24.967199999999998</v>
      </c>
      <c r="Y31" s="70">
        <v>36.677500000000002</v>
      </c>
      <c r="Z31" s="70">
        <v>31.526</v>
      </c>
    </row>
    <row r="32" spans="1:26" x14ac:dyDescent="0.25">
      <c r="A32" s="69"/>
      <c r="B32" s="61">
        <v>45557</v>
      </c>
      <c r="C32" s="70">
        <v>27.378399999999999</v>
      </c>
      <c r="D32" s="70">
        <v>27.462299999999999</v>
      </c>
      <c r="E32" s="70">
        <v>25.1587</v>
      </c>
      <c r="F32" s="70">
        <v>24.2407</v>
      </c>
      <c r="G32" s="70">
        <v>26.1814</v>
      </c>
      <c r="H32" s="70">
        <v>26.537500000000001</v>
      </c>
      <c r="I32" s="70">
        <v>30.941400000000002</v>
      </c>
      <c r="J32" s="70">
        <v>14.388199999999999</v>
      </c>
      <c r="K32" s="70">
        <v>-6.8376000000000001</v>
      </c>
      <c r="L32" s="70">
        <v>3.2124000000000001</v>
      </c>
      <c r="M32" s="70">
        <v>3.9803999999999999</v>
      </c>
      <c r="N32" s="70">
        <v>4.3442999999999996</v>
      </c>
      <c r="O32" s="70">
        <v>7.9829999999999997</v>
      </c>
      <c r="P32" s="70">
        <v>8.4257000000000009</v>
      </c>
      <c r="Q32" s="70">
        <v>14.9412</v>
      </c>
      <c r="R32" s="70">
        <v>17.032</v>
      </c>
      <c r="S32" s="70">
        <v>17.9056</v>
      </c>
      <c r="T32" s="70">
        <v>35.558700000000002</v>
      </c>
      <c r="U32" s="70">
        <v>32.7104</v>
      </c>
      <c r="V32" s="70">
        <v>28.391200000000001</v>
      </c>
      <c r="W32" s="70">
        <v>28.6191</v>
      </c>
      <c r="X32" s="70">
        <v>23.862500000000001</v>
      </c>
      <c r="Y32" s="70">
        <v>25.534400000000002</v>
      </c>
      <c r="Z32" s="70">
        <v>19.992899999999999</v>
      </c>
    </row>
    <row r="34" spans="2:27" x14ac:dyDescent="0.25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2:27" x14ac:dyDescent="0.25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</row>
    <row r="36" spans="2:27" x14ac:dyDescent="0.25"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</row>
    <row r="37" spans="2:27" x14ac:dyDescent="0.25"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</row>
    <row r="38" spans="2:27" x14ac:dyDescent="0.25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</row>
    <row r="39" spans="2:27" x14ac:dyDescent="0.2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</row>
    <row r="40" spans="2:27" x14ac:dyDescent="0.25"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</row>
    <row r="41" spans="2:27" x14ac:dyDescent="0.25"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</row>
    <row r="42" spans="2:27" x14ac:dyDescent="0.25"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3" spans="2:27" x14ac:dyDescent="0.25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</row>
    <row r="44" spans="2:27" x14ac:dyDescent="0.25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</row>
    <row r="45" spans="2:27" x14ac:dyDescent="0.25"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</row>
    <row r="46" spans="2:27" x14ac:dyDescent="0.25"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</row>
    <row r="47" spans="2:27" x14ac:dyDescent="0.25"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</row>
    <row r="48" spans="2:27" x14ac:dyDescent="0.25"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</row>
    <row r="49" spans="2:27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</row>
    <row r="50" spans="2:27" x14ac:dyDescent="0.25"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</row>
    <row r="51" spans="2:27" x14ac:dyDescent="0.25"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</row>
    <row r="52" spans="2:27" x14ac:dyDescent="0.25"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</row>
    <row r="53" spans="2:27" x14ac:dyDescent="0.25"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</row>
    <row r="54" spans="2:27" x14ac:dyDescent="0.25"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</row>
    <row r="55" spans="2:27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</row>
    <row r="56" spans="2:27" x14ac:dyDescent="0.25"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</row>
    <row r="57" spans="2:27" x14ac:dyDescent="0.25"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  <row r="58" spans="2:27" x14ac:dyDescent="0.25"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</row>
    <row r="59" spans="2:27" x14ac:dyDescent="0.25"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0" spans="2:27" x14ac:dyDescent="0.25"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</row>
    <row r="61" spans="2:27" x14ac:dyDescent="0.25"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</row>
    <row r="62" spans="2:27" x14ac:dyDescent="0.25"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</row>
    <row r="63" spans="2:27" x14ac:dyDescent="0.25"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</row>
    <row r="64" spans="2:27" x14ac:dyDescent="0.25"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w K A A B Q S w M E F A A C A A g A a W d 7 W S 9 b 7 R i m A A A A + A A A A B I A H A B D b 2 5 m a W c v U G F j a 2 F n Z S 5 4 b W w g o h g A K K A U A A A A A A A A A A A A A A A A A A A A A A A A A A A A h Y + x D o I w G I R 3 E 9 + B d K c t 1 T i Q U g Z X S U y I x r W B B h r h r 6 H F 8 m 4 O P p K v I E R R N 8 e 7 + 5 K 7 e 9 z u P B 3 a J r i q z m o D C Y o w R Y F 1 E k r Z G F A J A o N S s V z w v S z O s l L B S I O N B 1 s m q H b u E h P i v c d + h U 1 X E U Z p R E 7 Z L i 9 q 1 U r 0 g f V / O N Q w 1 R Y K C X 5 8 r R E M R 2 y D 2 Z o y T D m Z X Z 5 p + B J s X D y l P y b f 9 o 3 r O y U U h I e c k 1 l y 8 j 4 h n l B L A w Q U A A I A C A B p Z 3 t Z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a W d 7 W b o X M 2 6 N B w A A K t U A A B M A H A B G b 3 J t d W x h c y 9 T Z W N 0 a W 9 u M S 5 t I K I Y A C i g F A A A A A A A A A A A A A A A A A A A A A A A A A A A A O 1 d W 2 / b N h R + D 5 D / I G g v D q A J o n y L N + z B s 7 0 1 Q H y B 5 b Q D m k B w b b Y x Z s u B L P e C I P 9 9 v M j W J a T k p k l X b 1 8 f G v m Q J s / h u Y i f P h H e 0 F m 0 W A e G J / + S X 0 9 O N r f T k M 6 N 8 W R o / G Y s a X R 6 Y r B / 3 n o b z i i T / L V a 2 p P p u y X d V P 5 Y L K n d W Q c R D a J N x f R + u X Y d U j f G 7 U l v 3 P O u B 3 1 j d D X u v G p 7 v a 4 x G r 7 p j U W T Q R q s n 1 u 7 d s 6 N 9 v b D d h O J j 0 7 D r f v i o s k u R u O O P 5 7 0 / c v 2 S P y N G 1 q + c + 4 T 4 t e I / 7 F h f 1 4 t z b M z S y o o d C J M Q a n p P X l 4 K 0 Q 3 6 X a H t c u O 9 0 6 u / S e z c z s N P j D L J 1 / u q L n r a E / C a b B 5 v w 5 X n f V y u w p 4 4 6 Y i B 7 P u 7 8 1 g u q K m Z U R M b E T 0 c / T w c L Y f s P f 5 b h r M + V r 2 R s P x x L + Y 9 P r J w L J V X M u h K z k V L M N M f 9 E y 7 n e f u + 1 J 2 3 x I C X g H O 9 N Y r E W m b 6 F G S h u y m m U G 4 0 r x i 1 R H b 8 i i o O c P 2 v 0 e F w x H Y 9 5 V X F 8 M W K i 8 b l / 6 g 6 t + 5 r M 3 a b M R / + x P M t L e o L u T s Y 9 X v c I 1 s H N q q D s 9 U k / X M a 2 2 r k / e n N J + G T N L e 6 f M 1 / W N l y X x / k W w o W H E Q 4 o F p / E 7 j T 5 R G h h d u l y s F h E N N 4 n 3 2 / N 5 o d d z b j Z 1 A 1 o G n c 5 u x X x 2 3 J y 0 V t 4 e v i Y 3 f B I + k 2 2 e p T I s s Y 3 V H z Y m 1 3 L 9 K W W I R 5 e s m n F Z 5 Q D 7 Y 3 X 1 i u 3 D 6 I b N Y F 7 2 R 7 w 4 J X U n m 7 S k p H D k l e Y l 5 M B o u g i i R s 3 m w 6 R r j L c W 1 u V W g A k r e c W + Y q p h O K e h 3 d 7 M a D B f B B / S 8 6 X H d E u N T W t X N H 8 q u Y S f 5 9 N I Z y U p N N M 9 d J q 8 i U W F 5 P D V G d P V + i N T R a 5 C y i O y I R Z X c g Z Z + 9 v I C 1 a M 7 o X X u W x f 9 H v j 0 p r 4 t M K p S z B N 8 F R L g y e / m E W e l X U v j p 5 g u 3 p H w 7 R f R o u P 6 2 g / V D K z k F c K t c j q z M L k 4 D h J 7 Q n Y 8 t D g 5 y u P F 7 L L x S a y u + y / R T D 7 v n O X 1 1 7 2 5 Z u z Z 7 j B 7 d w h b P W 2 q 3 S G 8 F B X Z g h v S D I k 5 7 I D 0 9 o U f 3 U F q 3 Z A z G X V 4 9 O y B D U 6 2 z C k w e y L r L + 8 W L h K a V U p r S m l d a W 0 o Z Q 2 l d J z p b S l l B J H L V Z b R 9 T m E b V 9 R G 0 g U V t I 1 C Y S t Y 1 E b S R R W + m q r X Q 1 P l R b 6 a q t d B 9 b + a A N b K K P 7 G x E 8 g g r 2 1 f u A 5 x N e H q y C L R z J v C N N T I A V 3 H P T C W K Y 4 1 P w T 3 y + 9 9 y J 2 e 7 T K 4 w Q 3 3 r l X r v m c d A c d 9 4 n 6 a t Y b u J b x R 7 3 z 7 D q L f q 2 T L 6 s N l k 1 3 i y L l P e F p L K W 9 m F V 8 d k I 5 b 2 / p r v C t S F T T Q l / s + p Z R 1 W 2 H a K i X I k q o 8 o N q K 2 i F I i K o c o F K I u i D I g s 1 4 m u c x p m c I y Y 2 W C y n y U 6 S e z T S a X z C W Z O j J T Z G L I P N i 5 R e N a o l 7 t x 8 u 0 H 8 k m 3 + T i 7 v S L s X 5 v v K H 0 7 3 J H C 5 P S 3 0 j 7 m 8 m H 7 7 l 0 5 3 O b H O x 1 c o j b M x N / p f O z S v 9 g s Z D 2 p W J T P I x u a f g 4 P y R c S 9 Z J s a j / g V V K r c d V c B f v b T Q r E n c Q r e l 1 U S 1 j E W 4 p X R u + N 2 x H U b h 4 t 4 1 E r X 0 9 X W 6 p m X b d 3 X I 6 Y 5 P K h l R w C 7 m Q V v Q W W Y 7 V t O K + Y e Z L z K M Z R Z 6 w Q c z p x m 9 K 8 Z V h j s L F j E E z + X w o Y + E r d g f T 7 g / L 0 b t q f y i G 1 O H z d N l x y 2 9 4 5 D n v e M a A o 8 r S a u j u 4 0 N + 4 d H N j 0 v T N 0 D F o x h l c B J 9 k q s U / c Y s j 9 2 w 9 3 3 W q C f t 1 D R W H Y x F 2 A q a q s c D m f H c o l K Y 0 1 S k j Q z k Q 5 c h v 2 N U a v B o 3 1 j V 7 B u f 8 e l / y / D o X U Q 5 V L / e P / c X F + d u T U 0 A n L t N / v S / X v f r I A B A A I A A A A E A A g A E A A g A E A A g A E A A g A A A A Q A C I A v k a h o g l + A 8 8 A D g A c A D g A c A D / A 9 V g k 8 A H g A 8 A D g A Y 6 E B 6 i D B w A P A B 4 A P A B 4 A P A A 4 A H A A 4 A H A A 8 A H g A 8 A H i A 4 + I B G i 8 O 5 I h j D G f R e g / j O H o T F y 2 3 q o Z x r a r j O w 2 / 3 v S r T c A 4 w D j A O M A 4 w D j A O M A 4 w D j A O M A 4 w D j A O M C 4 D I x r A s Y B x g H G A c Y B x g H G A c Y B x g H G A c Y B x g H G A c Y d E 4 w 7 L z 6 V 0 8 S p H J z K w a k c n M p 5 z l i w c C p H u 0 o 4 l Y N T O T i V g 1 M 5 R 3 I q p / X y L A A x B k y V 5 F A O f / r P L 4 i j o Q F Y g / h p D r f h 1 6 q g A U A D g A Y A D Q A a A D Q A a A D Q A K A B Q A O I M A c N A B o A N M A O x x E H Q A 5 A D k A O Q A 5 A D k A O Q A 5 A D k A O Q A 5 A D k A O Q O 6 4 g B w p f q G L A z 2 8 0 Y U 3 u v B G F 9 7 o w h t d 3 2 O V 8 E Y X 3 u j C G 1 1 4 o + s H f a P r 9 O Q 0 v 4 X U / V T 3 i 3 I B j d 0 j / 0 Y B F 9 B k 1 3 6 t B S 4 A X A C 4 A H A B 4 A L A B Y A L A B c A L g B c g A h z c A H g A v 6 / X I A C y l V L 2 A A X b A D Y A L A B Y A O e M x Y s s A H a V Q I b A D Y A b A D Y g O N h A 3 S / 2 w 0 2 A G w A 2 A C w A Q V P / 8 A G g A 0 A G w A 2 A G w A 2 A C w A W A D w A b 8 u 2 x A / e W h n M v q / S y B c g y o N S V i I 2 5 d D e U I w 3 h O S 0 C 5 O q A c o B y g H K A c o B y g H K A c o B y g H K A c o B y g H K B c H s o 1 A O U A 5 Q D l A O U A 5 Q D l A O U A 5 Q D l A O U A 5 Q D l A O W O D c o 1 S 8 7 o N H B G B 2 d 0 c E Y H Z 3 S e M x Y s n N H R r h L O 6 O C M D s 7 o 4 I z O D 3 p G 5 x 9 Q S w E C L Q A U A A I A C A B p Z 3 t Z L 1 v t G K Y A A A D 4 A A A A E g A A A A A A A A A A A A A A A A A A A A A A Q 2 9 u Z m l n L 1 B h Y 2 t h Z 2 U u e G 1 s U E s B A i 0 A F A A C A A g A a W d 7 W V N y O C y b A A A A 4 Q A A A B M A A A A A A A A A A A A A A A A A 8 g A A A F t D b 2 5 0 Z W 5 0 X 1 R 5 c G V z X S 5 4 b W x Q S w E C L Q A U A A I A C A B p Z 3 t Z u h c z b o 0 H A A A q 1 Q A A E w A A A A A A A A A A A A A A A A D a A Q A A R m 9 y b X V s Y X M v U 2 V j d G l v b j E u b V B L B Q Y A A A A A A w A D A M I A A A C 0 C Q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j k Q E A A A A A A E G R A Q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Z v c m 1 1 b G E 8 L 0 l 0 Z W 1 U e X B l P j x J d G V t U G F 0 a D 5 T Z W N 0 a W 9 u M S 9 S V E 8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y O V Q x N T o x M j o 1 N y 4 2 M j k 2 M T E 5 W i I g L z 4 8 R W 5 0 c n k g V H l w Z T 0 i R m l s b E N v b H V t b l R 5 c G V z I i B W Y W x 1 Z T 0 i c 0 N S R V J F U k V S R V J F U k V S R V J F U k V S R V J F U k V S R V J F U k V S R V E 9 P S I g L z 4 8 R W 5 0 c n k g V H l w Z T 0 i R m l s b E N v b H V t b k 5 h b W V z I i B W Y W x 1 Z T 0 i c 1 s m c X V v d D t S R V B P U l R f S V R F T S 5 S R V B P U l R f R E F U Q S 5 P U F J f R E F U R S Z x d W 9 0 O y w m c X V v d D s x J n F 1 b 3 Q 7 L C Z x d W 9 0 O z I m c X V v d D s s J n F 1 b 3 Q 7 M y Z x d W 9 0 O y w m c X V v d D s 0 J n F 1 b 3 Q 7 L C Z x d W 9 0 O z U m c X V v d D s s J n F 1 b 3 Q 7 N i Z x d W 9 0 O y w m c X V v d D s 3 J n F 1 b 3 Q 7 L C Z x d W 9 0 O z g m c X V v d D s s J n F 1 b 3 Q 7 O S Z x d W 9 0 O y w m c X V v d D s x M C Z x d W 9 0 O y w m c X V v d D s x M S Z x d W 9 0 O y w m c X V v d D s x M i Z x d W 9 0 O y w m c X V v d D s x M y Z x d W 9 0 O y w m c X V v d D s x N C Z x d W 9 0 O y w m c X V v d D s x N S Z x d W 9 0 O y w m c X V v d D s x N i Z x d W 9 0 O y w m c X V v d D s x N y Z x d W 9 0 O y w m c X V v d D s x O C Z x d W 9 0 O y w m c X V v d D s x O S Z x d W 9 0 O y w m c X V v d D s y M C Z x d W 9 0 O y w m c X V v d D s y M S Z x d W 9 0 O y w m c X V v d D s y M i Z x d W 9 0 O y w m c X V v d D s y M y Z x d W 9 0 O y w m c X V v d D s y N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w Z m M 2 M j c 0 N S 1 h Y z Z l L T R j N j U t Y j M w M S 0 x N j M 0 M z E 5 M T F j Z D k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S V E 8 i I C 8 + P C 9 T d G F i b G V F b n R y a W V z P j w v S X R l b T 4 8 S X R l b T 4 8 S X R l b U x v Y 2 F 0 a W 9 u P j x J d G V t V H l w Z T 5 G b 3 J t d W x h P C 9 J d G V t V H l w Z T 4 8 S X R l b V B h d G g + U 2 V j d G l v b j E v U l R P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I w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5 V D E 1 O j E z O j A w L j Q x O T U x M z h a I i A v P j x F b n R y e S B U e X B l P S J G a W x s Q 2 9 s d W 1 u V H l w Z X M i I F Z h b H V l P S J z Q 1 F N R k F 4 R T 0 i I C 8 + P E V u d H J 5 I F R 5 c G U 9 I k Z p b G x D b 2 x 1 b W 5 O Y W 1 l c y I g V m F s d W U 9 I n N b J n F 1 b 3 Q 7 R G F 0 Z S Z x d W 9 0 O y w m c X V v d D t N b 2 5 0 a C Z x d W 9 0 O y w m c X V v d D t E Y X k g b 2 Y g V 2 V l a y Z x d W 9 0 O y w m c X V v d D t I b 3 V y J n F 1 b 3 Q 7 L C Z x d W 9 0 O 1 B y a W N p b m c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J i O T I 1 Y T E t Z j Q x M C 0 0 Y W U 2 L T k x N j Y t Y z U 2 N W J h Z D Q 1 N m Y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J U T 1 9 f M y I g L z 4 8 L 1 N 0 Y W J s Z U V u d H J p Z X M + P C 9 J d G V t P j x J d G V t P j x J d G V t T G 9 j Y X R p b 2 4 + P E l 0 Z W 1 U e X B l P k Z v c m 1 1 b G E 8 L 0 l 0 Z W 1 U e X B l P j x J d G V t U G F 0 a D 5 T Z W N 0 a W 9 u M S 9 S V E 8 l M j A o M y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g t M j h U M j I 6 N T Q 6 M D Y u N z g 5 M j E 5 N V o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Z j B k O W N k M i 0 4 N j F l L T R l N D M t Y j I 3 N i 0 2 O D B l M j J j O D E z N j E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S V E 8 l M j A o N C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j A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g t M j d U M T g 6 N T c 6 M j c u O T k y O D M 2 N F o i I C 8 + P E V u d H J 5 I F R 5 c G U 9 I k Z p b G x D b 2 x 1 b W 5 U e X B l c y I g V m F s d W U 9 I n N D U U 1 G Q X h F P S I g L z 4 8 R W 5 0 c n k g V H l w Z T 0 i R m l s b E N v b H V t b k 5 h b W V z I i B W Y W x 1 Z T 0 i c 1 s m c X V v d D t E Y X R l J n F 1 b 3 Q 7 L C Z x d W 9 0 O 0 1 v b n R o J n F 1 b 3 Q 7 L C Z x d W 9 0 O 0 R h e S B v Z i B X Z W V r J n F 1 b 3 Q 7 L C Z x d W 9 0 O 0 h v d X I m c X V v d D s s J n F 1 b 3 Q 7 U H J p Y 2 l u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0 Y j E x Z T c 3 N i 0 z M m Z h L T Q 0 Z m U t O G U x Y y 0 y M 2 F l Z j k y N j k 0 Y T g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l R P X 1 8 z M y I g L z 4 8 L 1 N 0 Y W J s Z U V u d H J p Z X M + P C 9 J d G V t P j x J d G V t P j x J d G V t T G 9 j Y X R p b 2 4 + P E l 0 Z W 1 U e X B l P k Z v c m 1 1 b G E 8 L 0 l 0 Z W 1 U e X B l P j x J d G V t U G F 0 a D 5 T Z W N 0 a W 9 u M S 9 S V E 8 l M j A o N S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C 0 y N 1 Q x O D o 1 N z o w N S 4 x M z M y M j E y W i I g L z 4 8 R W 5 0 c n k g V H l w Z T 0 i R m l s b E N v b H V t b l R 5 c G V z I i B W Y W x 1 Z T 0 i c 0 N S R V J F U k V S R V J F U k V S R V J F U k V S R V J F U k V S R V J F U k V S R V E 9 P S I g L z 4 8 R W 5 0 c n k g V H l w Z T 0 i R m l s b E N v b H V t b k 5 h b W V z I i B W Y W x 1 Z T 0 i c 1 s m c X V v d D t S R V B P U l R f S V R F T S 5 S R V B P U l R f R E F U Q S 5 P U F J f R E F U R S Z x d W 9 0 O y w m c X V v d D s x J n F 1 b 3 Q 7 L C Z x d W 9 0 O z I m c X V v d D s s J n F 1 b 3 Q 7 M y Z x d W 9 0 O y w m c X V v d D s 0 J n F 1 b 3 Q 7 L C Z x d W 9 0 O z U m c X V v d D s s J n F 1 b 3 Q 7 N i Z x d W 9 0 O y w m c X V v d D s 3 J n F 1 b 3 Q 7 L C Z x d W 9 0 O z g m c X V v d D s s J n F 1 b 3 Q 7 O S Z x d W 9 0 O y w m c X V v d D s x M C Z x d W 9 0 O y w m c X V v d D s x M S Z x d W 9 0 O y w m c X V v d D s x M i Z x d W 9 0 O y w m c X V v d D s x M y Z x d W 9 0 O y w m c X V v d D s x N C Z x d W 9 0 O y w m c X V v d D s x N S Z x d W 9 0 O y w m c X V v d D s x N i Z x d W 9 0 O y w m c X V v d D s x N y Z x d W 9 0 O y w m c X V v d D s x O C Z x d W 9 0 O y w m c X V v d D s x O S Z x d W 9 0 O y w m c X V v d D s y M C Z x d W 9 0 O y w m c X V v d D s y M S Z x d W 9 0 O y w m c X V v d D s y M i Z x d W 9 0 O y w m c X V v d D s y M y Z x d W 9 0 O y w m c X V v d D s y N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i N T J m Z T Z i Y i 0 0 O T A y L T R k N G Q t O D U w N y 0 2 Y W Y 4 O T A 3 Z D F l Y m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S V E 9 f N S I g L z 4 8 L 1 N 0 Y W J s Z U V u d H J p Z X M + P C 9 J d G V t P j x J d G V t P j x J d G V t T G 9 j Y X R p b 2 4 + P E l 0 Z W 1 U e X B l P k Z v c m 1 1 b G E 8 L 0 l 0 Z W 1 U e X B l P j x J d G V t U G F 0 a D 5 T Z W N 0 a W 9 u M S 9 S V E 8 l M j A o N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S 0 z M F Q x M z o 1 O T o x O C 4 3 N T I y M z U x W i I g L z 4 8 R W 5 0 c n k g V H l w Z T 0 i R m l s b E N v b H V t b l R 5 c G V z I i B W Y W x 1 Z T 0 i c 0 N S R V J F U k V S R V J F U k V S R V J F U k V S R V J F U k V S R V J F U k V S R V E 9 P S I g L z 4 8 R W 5 0 c n k g V H l w Z T 0 i R m l s b E N v b H V t b k 5 h b W V z I i B W Y W x 1 Z T 0 i c 1 s m c X V v d D t S R V B P U l R f S V R F T S 5 S R V B P U l R f R E F U Q S 5 P U F J f R E F U R S Z x d W 9 0 O y w m c X V v d D s x J n F 1 b 3 Q 7 L C Z x d W 9 0 O z I m c X V v d D s s J n F 1 b 3 Q 7 M y Z x d W 9 0 O y w m c X V v d D s 0 J n F 1 b 3 Q 7 L C Z x d W 9 0 O z U m c X V v d D s s J n F 1 b 3 Q 7 N i Z x d W 9 0 O y w m c X V v d D s 3 J n F 1 b 3 Q 7 L C Z x d W 9 0 O z g m c X V v d D s s J n F 1 b 3 Q 7 O S Z x d W 9 0 O y w m c X V v d D s x M C Z x d W 9 0 O y w m c X V v d D s x M S Z x d W 9 0 O y w m c X V v d D s x M i Z x d W 9 0 O y w m c X V v d D s x M y Z x d W 9 0 O y w m c X V v d D s x N C Z x d W 9 0 O y w m c X V v d D s x N S Z x d W 9 0 O y w m c X V v d D s x N i Z x d W 9 0 O y w m c X V v d D s x N y Z x d W 9 0 O y w m c X V v d D s x O C Z x d W 9 0 O y w m c X V v d D s x O S Z x d W 9 0 O y w m c X V v d D s y M C Z x d W 9 0 O y w m c X V v d D s y M S Z x d W 9 0 O y w m c X V v d D s y M i Z x d W 9 0 O y w m c X V v d D s y M y Z x d W 9 0 O y w m c X V v d D s y N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j M D F h N z Y 0 Z S 0 x M W R i L T Q 2 M T M t Y j g 5 M y 0 2 Y T R k N m R i M j Y z Z D A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S V E 9 f N i I g L z 4 8 L 1 N 0 Y W J s Z U V u d H J p Z X M + P C 9 J d G V t P j x J d G V t P j x J d G V t T G 9 j Y X R p b 2 4 + P E l 0 Z W 1 U e X B l P k Z v c m 1 1 b G E 8 L 0 l 0 Z W 1 U e X B l P j x J d G V t U G F 0 a D 5 T Z W N 0 a W 9 u M S 9 S V E 8 l M j A o N y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k t M z B U M T Y 6 N D M 6 N D U u N D M 5 N D E 1 N F o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N z A 5 Y 2 F j N y 0 3 M j V l L T R h Y W Y t Y T h l Y S 0 y Z D N i Z m M x N W V k O G M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S V E 8 l M j A o O C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j A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z B U M T M 6 N T k 6 M j E u O T k y N T I 4 M l o i I C 8 + P E V u d H J 5 I F R 5 c G U 9 I k Z p b G x D b 2 x 1 b W 5 U e X B l c y I g V m F s d W U 9 I n N D U U 1 G Q X h F P S I g L z 4 8 R W 5 0 c n k g V H l w Z T 0 i R m l s b E N v b H V t b k 5 h b W V z I i B W Y W x 1 Z T 0 i c 1 s m c X V v d D t E Y X R l J n F 1 b 3 Q 7 L C Z x d W 9 0 O 0 1 v b n R o J n F 1 b 3 Q 7 L C Z x d W 9 0 O 0 R h e S B v Z i B X Z W V r J n F 1 b 3 Q 7 L C Z x d W 9 0 O 0 h v d X I m c X V v d D s s J n F 1 b 3 Q 7 U H J p Y 2 l u Z y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5 M G J k Y T M 0 O C 1 h M D F k L T R m M D A t Y T Q 1 M i 0 x Y z g z M 2 M 0 N z V k M D Q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S V E 8 g K D I p L 0 F 1 d G 9 S Z W 1 v d m V k Q 2 9 s d W 1 u c z E u e 0 R h d G U s M H 0 m c X V v d D s s J n F 1 b 3 Q 7 U 2 V j d G l v b j E v U l R P I C g y K S 9 B d X R v U m V t b 3 Z l Z E N v b H V t b n M x L n t N b 2 5 0 a C w x f S Z x d W 9 0 O y w m c X V v d D t T Z W N 0 a W 9 u M S 9 S V E 8 g K D I p L 0 F 1 d G 9 S Z W 1 v d m V k Q 2 9 s d W 1 u c z E u e 0 R h e S B v Z i B X Z W V r L D J 9 J n F 1 b 3 Q 7 L C Z x d W 9 0 O 1 N l Y 3 R p b 2 4 x L 1 J U T y A o M i k v Q X V 0 b 1 J l b W 9 2 Z W R D b 2 x 1 b W 5 z M S 5 7 S G 9 1 c i w z f S Z x d W 9 0 O y w m c X V v d D t T Z W N 0 a W 9 u M S 9 S V E 8 g K D I p L 0 F 1 d G 9 S Z W 1 v d m V k Q 2 9 s d W 1 u c z E u e 1 B y a W N p b m c s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U l R P X 1 8 z N y I g L z 4 8 L 1 N 0 Y W J s Z U V u d H J p Z X M + P C 9 J d G V t P j x J d G V t P j x J d G V t T G 9 j Y X R p b 2 4 + P E l 0 Z W 1 U e X B l P k Z v c m 1 1 b G E 8 L 0 l 0 Z W 1 U e X B l P j x J d G V t U G F 0 a D 5 T Z W N 0 a W 9 u M S 9 S V E 8 l M j A o O S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z M C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y O F Q x O D o z N D o z O C 4 3 O T Q 0 N T E 0 W i I g L z 4 8 R W 5 0 c n k g V H l w Z T 0 i R m l s b E N v b H V t b l R 5 c G V z I i B W Y W x 1 Z T 0 i c 0 N S R V J F U k V S R V J F U k V S R V J F U k V S R V J F U k V S R V J F U k V S R V E 9 P S I g L z 4 8 R W 5 0 c n k g V H l w Z T 0 i R m l s b E N v b H V t b k 5 h b W V z I i B W Y W x 1 Z T 0 i c 1 s m c X V v d D t S R V B P U l R f S V R F T S 5 S R V B P U l R f R E F U Q S 5 P U F J f R E F U R S Z x d W 9 0 O y w m c X V v d D s x J n F 1 b 3 Q 7 L C Z x d W 9 0 O z I m c X V v d D s s J n F 1 b 3 Q 7 M y Z x d W 9 0 O y w m c X V v d D s 0 J n F 1 b 3 Q 7 L C Z x d W 9 0 O z U m c X V v d D s s J n F 1 b 3 Q 7 N i Z x d W 9 0 O y w m c X V v d D s 3 J n F 1 b 3 Q 7 L C Z x d W 9 0 O z g m c X V v d D s s J n F 1 b 3 Q 7 O S Z x d W 9 0 O y w m c X V v d D s x M C Z x d W 9 0 O y w m c X V v d D s x M S Z x d W 9 0 O y w m c X V v d D s x M i Z x d W 9 0 O y w m c X V v d D s x M y Z x d W 9 0 O y w m c X V v d D s x N C Z x d W 9 0 O y w m c X V v d D s x N S Z x d W 9 0 O y w m c X V v d D s x N i Z x d W 9 0 O y w m c X V v d D s x N y Z x d W 9 0 O y w m c X V v d D s x O C Z x d W 9 0 O y w m c X V v d D s x O S Z x d W 9 0 O y w m c X V v d D s y M C Z x d W 9 0 O y w m c X V v d D s y M S Z x d W 9 0 O y w m c X V v d D s y M i Z x d W 9 0 O y w m c X V v d D s y M y Z x d W 9 0 O y w m c X V v d D s y N C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k Z G U 4 Z D U y M i 0 x Z G F j L T Q 5 M z c t Y m E x M y 1 m M T E z Y z V k M D Q 1 Y T Q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S V E 8 l M j A o M T A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w L T I 4 V D I x O j E x O j A 3 L j Y 2 O T k 3 O T J a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M w Y 2 M 1 N z Y t Z D E z N S 0 0 Z D F m L T l m M m Q t Z W Q x Z T A 2 M T J i N G R k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l R P J T I w K D E x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y O F Q x O D o z N D o 1 N y 4 0 M D A z N j c x W i I g L z 4 8 R W 5 0 c n k g V H l w Z T 0 i R m l s b E N v b H V t b l R 5 c G V z I i B W Y W x 1 Z T 0 i c 0 N R T U Z B e E U 9 I i A v P j x F b n R y e S B U e X B l P S J G a W x s Q 2 9 s d W 1 u T m F t Z X M i I F Z h b H V l P S J z W y Z x d W 9 0 O 0 R h d G U m c X V v d D s s J n F 1 b 3 Q 7 T W 9 u d G g m c X V v d D s s J n F 1 b 3 Q 7 R G F 5 I G 9 m I F d l Z W s m c X V v d D s s J n F 1 b 3 Q 7 S G 9 1 c i Z x d W 9 0 O y w m c X V v d D t Q c m l j a W 5 n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U 4 Z D l l Z j A x L T M 5 M T k t N G Q 0 M y 1 h Z m N h L T M y O W R m Y j Y w Y z E x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E V u d H J 5 I F R 5 c G U 9 I l J l c 3 V s d F R 5 c G U i I F Z h b H V l P S J z V G F i b G U i I C 8 + P E V u d H J 5 I F R 5 c G U 9 I k 5 h d m l n Y X R p b 2 5 T d G V w T m F t Z S I g V m F s d W U 9 I n N O Y X Z p Z 2 F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S V E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J b n N l c n R l Z C U y M E R h e S U y M G 9 m J T I w V 2 V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y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S W 5 z Z X J 0 Z W Q l M j B N b 2 5 0 a C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I p L 1 J l b W 9 2 Z W Q l M j B P d G h l c i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y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M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z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l u c 2 V y d G V k J T I w T W 9 u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S W 5 z Z X J 0 Z W Q l M j B E Y X k l M j B v Z i U y M F d l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C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0 l u c 2 V y d G V k J T I w T W 9 u d G g l M j B O Y W 1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Q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0 K S 9 S Z W 1 v d m V k J T I w T 3 R o Z X I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U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1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S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Y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2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3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N y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c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J b n N l c n R l Z C U y M E R h e S U y M G 9 m J T I w V 2 V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4 K S 9 B Z G R l Z C U y M E N 1 c 3 R v b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S W 5 z Z X J 0 Z W Q l M j B N b 2 5 0 a C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C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g p L 1 J l b W 9 2 Z W Q l M j B P d G h l c i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O S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k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5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C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w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A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0 l u c 2 V y d G V k J T I w T W 9 u d G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S W 5 z Z X J 0 Z W Q l M j B E Y X k l M j B v Z i U y M F d l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0 F k Z G V k J T I w Q 3 V z d G 9 t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S k v S W 5 z Z X J 0 Z W Q l M j B N b 2 5 0 a C U y M E 5 h b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x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E p L 1 J l b W 9 2 Z W Q l M j B P d G h l c i U y M E N v b H V t b n M y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F 1 Z X J 5 R 3 J v d X B z I i B W Y W x 1 Z T 0 i c 0 F B Q U F B Q T 0 9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J U T y U y M C g x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X V l c n l J R C I g V m F s d W U 9 I n M y M z d i M D U y N S 0 0 M z E 2 L T Q z Z D g t Y T M y Y i 1 m Z W F j M G M 4 O G Y z O T Q i I C 8 + P E V u d H J 5 I F R 5 c G U 9 I k Z p b G x F c n J v c k N v Z G U i I F Z h b H V l P S J z V W 5 r b m 9 3 b i I g L z 4 8 R W 5 0 c n k g V H l w Z T 0 i R m l s b E x h c 3 R V c G R h d G V k I i B W Y W x 1 Z T 0 i Z D I w M j Q t M T A t M j l U M T c 6 N T c 6 M z c u M T Q y N T E z M l o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T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i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y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I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8 L 0 l 0 Z W 1 Q Y X R o P j w v S X R l b U x v Y 2 F 0 a W 9 u P j x T d G F i b G V F b n R y a W V z P j x F b n R y e S B U e X B l P S J G a W x s R W 5 h Y m x l Z C I g V m F s d W U 9 I m w x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l R P X 1 8 z M T A i I C 8 + P E V u d H J 5 I F R 5 c G U 9 I k Z p b G x l Z E N v b X B s Z X R l U m V z d W x 0 V G 9 X b 3 J r c 2 h l Z X Q i I F Z h b H V l P S J s M S I g L z 4 8 R W 5 0 c n k g V H l w Z T 0 i U X V l c n l J R C I g V m F s d W U 9 I n N l Y j J i M j M 2 Z C 1 j M T A 5 L T R l N D Q t Y W Z k Z S 0 w M 2 M 3 Z G Q x Y z h m N j Q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F c n J v c k N v d W 5 0 I i B W Y W x 1 Z T 0 i b D A i I C 8 + P E V u d H J 5 I F R 5 c G U 9 I k Z p b G x M Y X N 0 V X B k Y X R l Z C I g V m F s d W U 9 I m Q y M D I 0 L T E w L T I 5 V D A w O j I x O j Q z L j g w N j U 5 N z V a I i A v P j x F b n R y e S B U e X B l P S J G a W x s Q 2 9 s d W 1 u V H l w Z X M i I F Z h b H V l P S J z Q 1 F N R k F 4 R T 0 i I C 8 + P E V u d H J 5 I F R 5 c G U 9 I k Z p b G x F c n J v c k N v Z G U i I F Z h b H V l P S J z V W 5 r b m 9 3 b i I g L z 4 8 R W 5 0 c n k g V H l w Z T 0 i R m l s b E N v b H V t b k 5 h b W V z I i B W Y W x 1 Z T 0 i c 1 s m c X V v d D t E Y X R l J n F 1 b 3 Q 7 L C Z x d W 9 0 O 0 1 v b n R o J n F 1 b 3 Q 7 L C Z x d W 9 0 O 0 R h e S B v Z i B X Z W V r J n F 1 b 3 Q 7 L C Z x d W 9 0 O 0 h v d X I m c X V v d D s s J n F 1 b 3 Q 7 U H J p Y 2 l u Z y Z x d W 9 0 O 1 0 i I C 8 + P E V u d H J 5 I F R 5 c G U 9 I k Z p b G x D b 3 V u d C I g V m F s d W U 9 I m w 3 M j A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E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J b n N l c n R l Z C U y M E R h e S U y M G 9 m J T I w V 2 V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z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M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M y k v U m V t b 3 Z l Z C U y M E 9 0 a G V y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J U T 1 8 x M S I g L z 4 8 R W 5 0 c n k g V H l w Z T 0 i R m l s b G V k Q 2 9 t c G x l d G V S Z X N 1 b H R U b 1 d v c m t z a G V l d C I g V m F s d W U 9 I m w x I i A v P j x F b n R y e S B U e X B l P S J R d W V y e U l E I i B W Y W x 1 Z T 0 i c 2 Y 5 M z Z k N T I y L T V j M z I t N G F j Y S 0 5 N D k w L W Q 4 O T h m Y j A z M T Z l N S I g L z 4 8 R W 5 0 c n k g V H l w Z T 0 i R m l s b E x h c 3 R V c G R h d G V k I i B W Y W x 1 Z T 0 i Z D I w M j Q t M T A t M j l U M D A 6 M j E 6 N D I u N z Y z M D c x O V o i I C 8 + P E V u d H J 5 I F R 5 c G U 9 I k Z p b G x F c n J v c k N v d W 5 0 I i B W Y W x 1 Z T 0 i b D A i I C 8 + P E V u d H J 5 I F R 5 c G U 9 I k Z p b G x D b 2 x 1 b W 5 U e X B l c y I g V m F s d W U 9 I n N D U k V S R V J F U k V S R V J F U k V S R V J F U k V S R V J F U k V S R V J F U k V R P T 0 i I C 8 + P E V u d H J 5 I F R 5 c G U 9 I k Z p b G x F c n J v c k N v Z G U i I F Z h b H V l P S J z V W 5 r b m 9 3 b i I g L z 4 8 R W 5 0 c n k g V H l w Z T 0 i R m l s b E N v b H V t b k 5 h b W V z I i B W Y W x 1 Z T 0 i c 1 s m c X V v d D t S R V B P U l R f S V R F T S 5 S R V B P U l R f R E F U Q S 5 P U F J f R E F U R S Z x d W 9 0 O y w m c X V v d D s x J n F 1 b 3 Q 7 L C Z x d W 9 0 O z I m c X V v d D s s J n F 1 b 3 Q 7 M y Z x d W 9 0 O y w m c X V v d D s 0 J n F 1 b 3 Q 7 L C Z x d W 9 0 O z U m c X V v d D s s J n F 1 b 3 Q 7 N i Z x d W 9 0 O y w m c X V v d D s 3 J n F 1 b 3 Q 7 L C Z x d W 9 0 O z g m c X V v d D s s J n F 1 b 3 Q 7 O S Z x d W 9 0 O y w m c X V v d D s x M C Z x d W 9 0 O y w m c X V v d D s x M S Z x d W 9 0 O y w m c X V v d D s x M i Z x d W 9 0 O y w m c X V v d D s x M y Z x d W 9 0 O y w m c X V v d D s x N C Z x d W 9 0 O y w m c X V v d D s x N S Z x d W 9 0 O y w m c X V v d D s x N i Z x d W 9 0 O y w m c X V v d D s x N y Z x d W 9 0 O y w m c X V v d D s x O C Z x d W 9 0 O y w m c X V v d D s x O S Z x d W 9 0 O y w m c X V v d D s y M C Z x d W 9 0 O y w m c X V v d D s y M S Z x d W 9 0 O y w m c X V v d D s y M i Z x d W 9 0 O y w m c X V v d D s y M y Z x d W 9 0 O y w m c X V v d D s y N C Z x d W 9 0 O 1 0 i I C 8 + P E V u d H J 5 I F R 5 c G U 9 I k Z p b G x D b 3 V u d C I g V m F s d W U 9 I m w z M C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U T y U y M C g x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U Y W J s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0 V 4 c G F u Z G V k J T I w U k V Q T 1 J U X 0 l U R U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0 V 4 c G F u Z G V k J T I w U k V Q T 1 J U X 0 l U R U 0 u U k V Q T 1 J U X 0 R B V E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0 l u c 2 V y d G V k J T I w V G V 4 d C U y M E J l d H d l Z W 4 l M j B E Z W x p b W l 0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0 K S 9 T b 3 J 0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Q p L 0 N o Y W 5 n Z W Q l M j B U e X B l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C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S V E 9 f O C I g L z 4 8 R W 5 0 c n k g V H l w Z T 0 i R m l s b G V k Q 2 9 t c G x l d G V S Z X N 1 b H R U b 1 d v c m t z a G V l d C I g V m F s d W U 9 I m w x I i A v P j x F b n R y e S B U e X B l P S J R d W V y e U l E I i B W Y W x 1 Z T 0 i c z k 3 M 2 Z h N D c 3 L T J k N 2 U t N D l l Z S 1 h Z T Z m L T M 1 O D U y M T U 2 M G Z l Y i I g L z 4 8 R W 5 0 c n k g V H l w Z T 0 i R m l s b E x h c 3 R V c G R h d G V k I i B W Y W x 1 Z T 0 i Z D I w M j Q t M T E t M j Z U M T c 6 M j Q 6 M j M u M j E z O T k 1 N 1 o i I C 8 + P E V u d H J 5 I F R 5 c G U 9 I k Z p b G x F c n J v c k N v d W 5 0 I i B W Y W x 1 Z T 0 i b D A i I C 8 + P E V u d H J 5 I F R 5 c G U 9 I k Z p b G x D b 2 x 1 b W 5 U e X B l c y I g V m F s d W U 9 I n N D U k V S R V J F U k V S R V J F U k V S R V J F U k V S R V J F U k V S R V J F U k V R V T 0 i I C 8 + P E V u d H J 5 I F R 5 c G U 9 I k Z p b G x F c n J v c k N v Z G U i I F Z h b H V l P S J z V W 5 r b m 9 3 b i I g L z 4 8 R W 5 0 c n k g V H l w Z T 0 i R m l s b E N v b H V t b k 5 h b W V z I i B W Y W x 1 Z T 0 i c 1 s m c X V v d D t S R V B P U l R f S V R F T S 5 S R V B P U l R f R E F U Q S 5 P U F J f R E F U R S Z x d W 9 0 O y w m c X V v d D s x J n F 1 b 3 Q 7 L C Z x d W 9 0 O z I m c X V v d D s s J n F 1 b 3 Q 7 M y Z x d W 9 0 O y w m c X V v d D s 0 J n F 1 b 3 Q 7 L C Z x d W 9 0 O z U m c X V v d D s s J n F 1 b 3 Q 7 N i Z x d W 9 0 O y w m c X V v d D s 3 J n F 1 b 3 Q 7 L C Z x d W 9 0 O z g m c X V v d D s s J n F 1 b 3 Q 7 O S Z x d W 9 0 O y w m c X V v d D s x M C Z x d W 9 0 O y w m c X V v d D s x M S Z x d W 9 0 O y w m c X V v d D s x M i Z x d W 9 0 O y w m c X V v d D s x M y Z x d W 9 0 O y w m c X V v d D s x N C Z x d W 9 0 O y w m c X V v d D s x N S Z x d W 9 0 O y w m c X V v d D s x N i Z x d W 9 0 O y w m c X V v d D s x N y Z x d W 9 0 O y w m c X V v d D s x O C Z x d W 9 0 O y w m c X V v d D s x O S Z x d W 9 0 O y w m c X V v d D s y M C Z x d W 9 0 O y w m c X V v d D s y M S Z x d W 9 0 O y w m c X V v d D s y M i Z x d W 9 0 O y w m c X V v d D s y M y Z x d W 9 0 O y w m c X V v d D s y N C Z x d W 9 0 O y w m c X V v d D s y N S Z x d W 9 0 O 1 0 i I C 8 + P E V u d H J 5 I F R 5 c G U 9 I k Z p b G x T d G F 0 d X M i I F Z h b H V l P S J z Q 2 9 t c G x l d G U i I C 8 + P E V u d H J 5 I F R 5 c G U 9 I k Z p b G x D b 3 V u d C I g V m F s d W U 9 I m w z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L 0 F 1 d G 9 S Z W 1 v d m V k Q 2 9 s d W 1 u c z E u e 1 J F U E 9 S V F 9 J V E V N L l J F U E 9 S V F 9 E Q V R B L k 9 Q U l 9 E Q V R F L D B 9 J n F 1 b 3 Q 7 L C Z x d W 9 0 O 1 N l Y 3 R p b 2 4 x L 1 J U T y 9 B d X R v U m V t b 3 Z l Z E N v b H V t b n M x L n s x L D F 9 J n F 1 b 3 Q 7 L C Z x d W 9 0 O 1 N l Y 3 R p b 2 4 x L 1 J U T y 9 B d X R v U m V t b 3 Z l Z E N v b H V t b n M x L n s y L D J 9 J n F 1 b 3 Q 7 L C Z x d W 9 0 O 1 N l Y 3 R p b 2 4 x L 1 J U T y 9 B d X R v U m V t b 3 Z l Z E N v b H V t b n M x L n s z L D N 9 J n F 1 b 3 Q 7 L C Z x d W 9 0 O 1 N l Y 3 R p b 2 4 x L 1 J U T y 9 B d X R v U m V t b 3 Z l Z E N v b H V t b n M x L n s 0 L D R 9 J n F 1 b 3 Q 7 L C Z x d W 9 0 O 1 N l Y 3 R p b 2 4 x L 1 J U T y 9 B d X R v U m V t b 3 Z l Z E N v b H V t b n M x L n s 1 L D V 9 J n F 1 b 3 Q 7 L C Z x d W 9 0 O 1 N l Y 3 R p b 2 4 x L 1 J U T y 9 B d X R v U m V t b 3 Z l Z E N v b H V t b n M x L n s 2 L D Z 9 J n F 1 b 3 Q 7 L C Z x d W 9 0 O 1 N l Y 3 R p b 2 4 x L 1 J U T y 9 B d X R v U m V t b 3 Z l Z E N v b H V t b n M x L n s 3 L D d 9 J n F 1 b 3 Q 7 L C Z x d W 9 0 O 1 N l Y 3 R p b 2 4 x L 1 J U T y 9 B d X R v U m V t b 3 Z l Z E N v b H V t b n M x L n s 4 L D h 9 J n F 1 b 3 Q 7 L C Z x d W 9 0 O 1 N l Y 3 R p b 2 4 x L 1 J U T y 9 B d X R v U m V t b 3 Z l Z E N v b H V t b n M x L n s 5 L D l 9 J n F 1 b 3 Q 7 L C Z x d W 9 0 O 1 N l Y 3 R p b 2 4 x L 1 J U T y 9 B d X R v U m V t b 3 Z l Z E N v b H V t b n M x L n s x M C w x M H 0 m c X V v d D s s J n F 1 b 3 Q 7 U 2 V j d G l v b j E v U l R P L 0 F 1 d G 9 S Z W 1 v d m V k Q 2 9 s d W 1 u c z E u e z E x L D E x f S Z x d W 9 0 O y w m c X V v d D t T Z W N 0 a W 9 u M S 9 S V E 8 v Q X V 0 b 1 J l b W 9 2 Z W R D b 2 x 1 b W 5 z M S 5 7 M T I s M T J 9 J n F 1 b 3 Q 7 L C Z x d W 9 0 O 1 N l Y 3 R p b 2 4 x L 1 J U T y 9 B d X R v U m V t b 3 Z l Z E N v b H V t b n M x L n s x M y w x M 3 0 m c X V v d D s s J n F 1 b 3 Q 7 U 2 V j d G l v b j E v U l R P L 0 F 1 d G 9 S Z W 1 v d m V k Q 2 9 s d W 1 u c z E u e z E 0 L D E 0 f S Z x d W 9 0 O y w m c X V v d D t T Z W N 0 a W 9 u M S 9 S V E 8 v Q X V 0 b 1 J l b W 9 2 Z W R D b 2 x 1 b W 5 z M S 5 7 M T U s M T V 9 J n F 1 b 3 Q 7 L C Z x d W 9 0 O 1 N l Y 3 R p b 2 4 x L 1 J U T y 9 B d X R v U m V t b 3 Z l Z E N v b H V t b n M x L n s x N i w x N n 0 m c X V v d D s s J n F 1 b 3 Q 7 U 2 V j d G l v b j E v U l R P L 0 F 1 d G 9 S Z W 1 v d m V k Q 2 9 s d W 1 u c z E u e z E 3 L D E 3 f S Z x d W 9 0 O y w m c X V v d D t T Z W N 0 a W 9 u M S 9 S V E 8 v Q X V 0 b 1 J l b W 9 2 Z W R D b 2 x 1 b W 5 z M S 5 7 M T g s M T h 9 J n F 1 b 3 Q 7 L C Z x d W 9 0 O 1 N l Y 3 R p b 2 4 x L 1 J U T y 9 B d X R v U m V t b 3 Z l Z E N v b H V t b n M x L n s x O S w x O X 0 m c X V v d D s s J n F 1 b 3 Q 7 U 2 V j d G l v b j E v U l R P L 0 F 1 d G 9 S Z W 1 v d m V k Q 2 9 s d W 1 u c z E u e z I w L D I w f S Z x d W 9 0 O y w m c X V v d D t T Z W N 0 a W 9 u M S 9 S V E 8 v Q X V 0 b 1 J l b W 9 2 Z W R D b 2 x 1 b W 5 z M S 5 7 M j E s M j F 9 J n F 1 b 3 Q 7 L C Z x d W 9 0 O 1 N l Y 3 R p b 2 4 x L 1 J U T y 9 B d X R v U m V t b 3 Z l Z E N v b H V t b n M x L n s y M i w y M n 0 m c X V v d D s s J n F 1 b 3 Q 7 U 2 V j d G l v b j E v U l R P L 0 F 1 d G 9 S Z W 1 v d m V k Q 2 9 s d W 1 u c z E u e z I z L D I z f S Z x d W 9 0 O y w m c X V v d D t T Z W N 0 a W 9 u M S 9 S V E 8 v Q X V 0 b 1 J l b W 9 2 Z W R D b 2 x 1 b W 5 z M S 5 7 M j Q s M j R 9 J n F 1 b 3 Q 7 L C Z x d W 9 0 O 1 N l Y 3 R p b 2 4 x L 1 J U T y 9 B d X R v U m V t b 3 Z l Z E N v b H V t b n M x L n s y N S w y N X 0 m c X V v d D t d L C Z x d W 9 0 O 0 N v b H V t b k N v d W 5 0 J n F 1 b 3 Q 7 O j I 2 L C Z x d W 9 0 O 0 t l e U N v b H V t b k 5 h b W V z J n F 1 b 3 Q 7 O l t d L C Z x d W 9 0 O 0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y w m c X V v d D t T Z W N 0 a W 9 u M S 9 S V E 8 v Q X V 0 b 1 J l b W 9 2 Z W R D b 2 x 1 b W 5 z M S 5 7 M j U s M j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S V E 8 l M j A o M T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V G F i b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U Y W J s Z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F e H B h b m R l Z C U y M F J F U E 9 S V F 9 J V E V N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F e H B h b m R l Z C U y M F J F U E 9 S V F 9 J V E V N L l J F U E 9 S V F 9 E Q V R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J b n N l c n R l Z C U y M F R l e H Q l M j B C Z X R 3 Z W V u J T I w R G V s a W 1 p d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S k v U 2 9 y d G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D a G F u Z 2 V k J T I w V H l w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1 K S 9 D a G F u Z 2 V k J T I w V H l w Z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U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X V l c n l J R C I g V m F s d W U 9 I n M x N T B j O W E 2 O C 0 1 Z G F l L T R l Z D Q t Y W V l Y i 1 h Y T M 1 N z g z O D c w M W Y i I C 8 + P E V u d H J 5 I F R 5 c G U 9 I k Z p b G x F c n J v c k N v Z G U i I F Z h b H V l P S J z V W 5 r b m 9 3 b i I g L z 4 8 R W 5 0 c n k g V H l w Z T 0 i R m l s b E x h c 3 R V c G R h d G V k I i B W Y W x 1 Z T 0 i Z D I w M j Q t M T E t M j d U M T k 6 N T k 6 M T g u N j g 2 O D M 3 N l o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U T y 9 B d X R v U m V t b 3 Z l Z E N v b H V t b n M x L n t S R V B P U l R f S V R F T S 5 S R V B P U l R f R E F U Q S 5 P U F J f R E F U R S w w f S Z x d W 9 0 O y w m c X V v d D t T Z W N 0 a W 9 u M S 9 S V E 8 v Q X V 0 b 1 J l b W 9 2 Z W R D b 2 x 1 b W 5 z M S 5 7 M S w x f S Z x d W 9 0 O y w m c X V v d D t T Z W N 0 a W 9 u M S 9 S V E 8 v Q X V 0 b 1 J l b W 9 2 Z W R D b 2 x 1 b W 5 z M S 5 7 M i w y f S Z x d W 9 0 O y w m c X V v d D t T Z W N 0 a W 9 u M S 9 S V E 8 v Q X V 0 b 1 J l b W 9 2 Z W R D b 2 x 1 b W 5 z M S 5 7 M y w z f S Z x d W 9 0 O y w m c X V v d D t T Z W N 0 a W 9 u M S 9 S V E 8 v Q X V 0 b 1 J l b W 9 2 Z W R D b 2 x 1 b W 5 z M S 5 7 N C w 0 f S Z x d W 9 0 O y w m c X V v d D t T Z W N 0 a W 9 u M S 9 S V E 8 v Q X V 0 b 1 J l b W 9 2 Z W R D b 2 x 1 b W 5 z M S 5 7 N S w 1 f S Z x d W 9 0 O y w m c X V v d D t T Z W N 0 a W 9 u M S 9 S V E 8 v Q X V 0 b 1 J l b W 9 2 Z W R D b 2 x 1 b W 5 z M S 5 7 N i w 2 f S Z x d W 9 0 O y w m c X V v d D t T Z W N 0 a W 9 u M S 9 S V E 8 v Q X V 0 b 1 J l b W 9 2 Z W R D b 2 x 1 b W 5 z M S 5 7 N y w 3 f S Z x d W 9 0 O y w m c X V v d D t T Z W N 0 a W 9 u M S 9 S V E 8 v Q X V 0 b 1 J l b W 9 2 Z W R D b 2 x 1 b W 5 z M S 5 7 O C w 4 f S Z x d W 9 0 O y w m c X V v d D t T Z W N 0 a W 9 u M S 9 S V E 8 v Q X V 0 b 1 J l b W 9 2 Z W R D b 2 x 1 b W 5 z M S 5 7 O S w 5 f S Z x d W 9 0 O y w m c X V v d D t T Z W N 0 a W 9 u M S 9 S V E 8 v Q X V 0 b 1 J l b W 9 2 Z W R D b 2 x 1 b W 5 z M S 5 7 M T A s M T B 9 J n F 1 b 3 Q 7 L C Z x d W 9 0 O 1 N l Y 3 R p b 2 4 x L 1 J U T y 9 B d X R v U m V t b 3 Z l Z E N v b H V t b n M x L n s x M S w x M X 0 m c X V v d D s s J n F 1 b 3 Q 7 U 2 V j d G l v b j E v U l R P L 0 F 1 d G 9 S Z W 1 v d m V k Q 2 9 s d W 1 u c z E u e z E y L D E y f S Z x d W 9 0 O y w m c X V v d D t T Z W N 0 a W 9 u M S 9 S V E 8 v Q X V 0 b 1 J l b W 9 2 Z W R D b 2 x 1 b W 5 z M S 5 7 M T M s M T N 9 J n F 1 b 3 Q 7 L C Z x d W 9 0 O 1 N l Y 3 R p b 2 4 x L 1 J U T y 9 B d X R v U m V t b 3 Z l Z E N v b H V t b n M x L n s x N C w x N H 0 m c X V v d D s s J n F 1 b 3 Q 7 U 2 V j d G l v b j E v U l R P L 0 F 1 d G 9 S Z W 1 v d m V k Q 2 9 s d W 1 u c z E u e z E 1 L D E 1 f S Z x d W 9 0 O y w m c X V v d D t T Z W N 0 a W 9 u M S 9 S V E 8 v Q X V 0 b 1 J l b W 9 2 Z W R D b 2 x 1 b W 5 z M S 5 7 M T Y s M T Z 9 J n F 1 b 3 Q 7 L C Z x d W 9 0 O 1 N l Y 3 R p b 2 4 x L 1 J U T y 9 B d X R v U m V t b 3 Z l Z E N v b H V t b n M x L n s x N y w x N 3 0 m c X V v d D s s J n F 1 b 3 Q 7 U 2 V j d G l v b j E v U l R P L 0 F 1 d G 9 S Z W 1 v d m V k Q 2 9 s d W 1 u c z E u e z E 4 L D E 4 f S Z x d W 9 0 O y w m c X V v d D t T Z W N 0 a W 9 u M S 9 S V E 8 v Q X V 0 b 1 J l b W 9 2 Z W R D b 2 x 1 b W 5 z M S 5 7 M T k s M T l 9 J n F 1 b 3 Q 7 L C Z x d W 9 0 O 1 N l Y 3 R p b 2 4 x L 1 J U T y 9 B d X R v U m V t b 3 Z l Z E N v b H V t b n M x L n s y M C w y M H 0 m c X V v d D s s J n F 1 b 3 Q 7 U 2 V j d G l v b j E v U l R P L 0 F 1 d G 9 S Z W 1 v d m V k Q 2 9 s d W 1 u c z E u e z I x L D I x f S Z x d W 9 0 O y w m c X V v d D t T Z W N 0 a W 9 u M S 9 S V E 8 v Q X V 0 b 1 J l b W 9 2 Z W R D b 2 x 1 b W 5 z M S 5 7 M j I s M j J 9 J n F 1 b 3 Q 7 L C Z x d W 9 0 O 1 N l Y 3 R p b 2 4 x L 1 J U T y 9 B d X R v U m V t b 3 Z l Z E N v b H V t b n M x L n s y M y w y M 3 0 m c X V v d D s s J n F 1 b 3 Q 7 U 2 V j d G l v b j E v U l R P L 0 F 1 d G 9 S Z W 1 v d m V k Q 2 9 s d W 1 u c z E u e z I 0 L D I 0 f S Z x d W 9 0 O y w m c X V v d D t T Z W N 0 a W 9 u M S 9 S V E 8 v Q X V 0 b 1 J l b W 9 2 Z W R D b 2 x 1 b W 5 z M S 5 7 M j U s M j V 9 J n F 1 b 3 Q 7 X S w m c X V v d D t D b 2 x 1 b W 5 D b 3 V u d C Z x d W 9 0 O z o y N i w m c X V v d D t L Z X l D b 2 x 1 b W 5 O Y W 1 l c y Z x d W 9 0 O z p b X S w m c X V v d D t D b 2 x 1 b W 5 J Z G V u d G l 0 a W V z J n F 1 b 3 Q 7 O l s m c X V v d D t T Z W N 0 a W 9 u M S 9 S V E 8 v Q X V 0 b 1 J l b W 9 2 Z W R D b 2 x 1 b W 5 z M S 5 7 U k V Q T 1 J U X 0 l U R U 0 u U k V Q T 1 J U X 0 R B V E E u T 1 B S X 0 R B V E U s M H 0 m c X V v d D s s J n F 1 b 3 Q 7 U 2 V j d G l v b j E v U l R P L 0 F 1 d G 9 S Z W 1 v d m V k Q 2 9 s d W 1 u c z E u e z E s M X 0 m c X V v d D s s J n F 1 b 3 Q 7 U 2 V j d G l v b j E v U l R P L 0 F 1 d G 9 S Z W 1 v d m V k Q 2 9 s d W 1 u c z E u e z I s M n 0 m c X V v d D s s J n F 1 b 3 Q 7 U 2 V j d G l v b j E v U l R P L 0 F 1 d G 9 S Z W 1 v d m V k Q 2 9 s d W 1 u c z E u e z M s M 3 0 m c X V v d D s s J n F 1 b 3 Q 7 U 2 V j d G l v b j E v U l R P L 0 F 1 d G 9 S Z W 1 v d m V k Q 2 9 s d W 1 u c z E u e z Q s N H 0 m c X V v d D s s J n F 1 b 3 Q 7 U 2 V j d G l v b j E v U l R P L 0 F 1 d G 9 S Z W 1 v d m V k Q 2 9 s d W 1 u c z E u e z U s N X 0 m c X V v d D s s J n F 1 b 3 Q 7 U 2 V j d G l v b j E v U l R P L 0 F 1 d G 9 S Z W 1 v d m V k Q 2 9 s d W 1 u c z E u e z Y s N n 0 m c X V v d D s s J n F 1 b 3 Q 7 U 2 V j d G l v b j E v U l R P L 0 F 1 d G 9 S Z W 1 v d m V k Q 2 9 s d W 1 u c z E u e z c s N 3 0 m c X V v d D s s J n F 1 b 3 Q 7 U 2 V j d G l v b j E v U l R P L 0 F 1 d G 9 S Z W 1 v d m V k Q 2 9 s d W 1 u c z E u e z g s O H 0 m c X V v d D s s J n F 1 b 3 Q 7 U 2 V j d G l v b j E v U l R P L 0 F 1 d G 9 S Z W 1 v d m V k Q 2 9 s d W 1 u c z E u e z k s O X 0 m c X V v d D s s J n F 1 b 3 Q 7 U 2 V j d G l v b j E v U l R P L 0 F 1 d G 9 S Z W 1 v d m V k Q 2 9 s d W 1 u c z E u e z E w L D E w f S Z x d W 9 0 O y w m c X V v d D t T Z W N 0 a W 9 u M S 9 S V E 8 v Q X V 0 b 1 J l b W 9 2 Z W R D b 2 x 1 b W 5 z M S 5 7 M T E s M T F 9 J n F 1 b 3 Q 7 L C Z x d W 9 0 O 1 N l Y 3 R p b 2 4 x L 1 J U T y 9 B d X R v U m V t b 3 Z l Z E N v b H V t b n M x L n s x M i w x M n 0 m c X V v d D s s J n F 1 b 3 Q 7 U 2 V j d G l v b j E v U l R P L 0 F 1 d G 9 S Z W 1 v d m V k Q 2 9 s d W 1 u c z E u e z E z L D E z f S Z x d W 9 0 O y w m c X V v d D t T Z W N 0 a W 9 u M S 9 S V E 8 v Q X V 0 b 1 J l b W 9 2 Z W R D b 2 x 1 b W 5 z M S 5 7 M T Q s M T R 9 J n F 1 b 3 Q 7 L C Z x d W 9 0 O 1 N l Y 3 R p b 2 4 x L 1 J U T y 9 B d X R v U m V t b 3 Z l Z E N v b H V t b n M x L n s x N S w x N X 0 m c X V v d D s s J n F 1 b 3 Q 7 U 2 V j d G l v b j E v U l R P L 0 F 1 d G 9 S Z W 1 v d m V k Q 2 9 s d W 1 u c z E u e z E 2 L D E 2 f S Z x d W 9 0 O y w m c X V v d D t T Z W N 0 a W 9 u M S 9 S V E 8 v Q X V 0 b 1 J l b W 9 2 Z W R D b 2 x 1 b W 5 z M S 5 7 M T c s M T d 9 J n F 1 b 3 Q 7 L C Z x d W 9 0 O 1 N l Y 3 R p b 2 4 x L 1 J U T y 9 B d X R v U m V t b 3 Z l Z E N v b H V t b n M x L n s x O C w x O H 0 m c X V v d D s s J n F 1 b 3 Q 7 U 2 V j d G l v b j E v U l R P L 0 F 1 d G 9 S Z W 1 v d m V k Q 2 9 s d W 1 u c z E u e z E 5 L D E 5 f S Z x d W 9 0 O y w m c X V v d D t T Z W N 0 a W 9 u M S 9 S V E 8 v Q X V 0 b 1 J l b W 9 2 Z W R D b 2 x 1 b W 5 z M S 5 7 M j A s M j B 9 J n F 1 b 3 Q 7 L C Z x d W 9 0 O 1 N l Y 3 R p b 2 4 x L 1 J U T y 9 B d X R v U m V t b 3 Z l Z E N v b H V t b n M x L n s y M S w y M X 0 m c X V v d D s s J n F 1 b 3 Q 7 U 2 V j d G l v b j E v U l R P L 0 F 1 d G 9 S Z W 1 v d m V k Q 2 9 s d W 1 u c z E u e z I y L D I y f S Z x d W 9 0 O y w m c X V v d D t T Z W N 0 a W 9 u M S 9 S V E 8 v Q X V 0 b 1 J l b W 9 2 Z W R D b 2 x 1 b W 5 z M S 5 7 M j M s M j N 9 J n F 1 b 3 Q 7 L C Z x d W 9 0 O 1 N l Y 3 R p b 2 4 x L 1 J U T y 9 B d X R v U m V t b 3 Z l Z E N v b H V t b n M x L n s y N C w y N H 0 m c X V v d D s s J n F 1 b 3 Q 7 U 2 V j d G l v b j E v U l R P L 0 F 1 d G 9 S Z W 1 v d m V k Q 2 9 s d W 1 u c z E u e z I 1 L D I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E 2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1 R h Y m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V G F i b G U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R X h w Y W 5 k Z W Q l M j B S R V B P U l R f S V R F T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R X h w Y W 5 k Z W Q l M j B S R V B P U l R f S V R F T S 5 S R V B P U l R f R E F U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S W 5 z Z X J 0 Z W Q l M j B U Z X h 0 J T I w Q m V 0 d 2 V l b i U y M E R l b G l t a X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Y p L 1 N v c n R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i k v Q 2 h h b m d l Z C U y M F R 5 c G U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2 K S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P C 9 J d G V t U G F 0 a D 4 8 L 0 l 0 Z W 1 M b 2 N h d G l v b j 4 8 U 3 R h Y m x l R W 5 0 c m l l c z 4 8 R W 5 0 c n k g V H l w Z T 0 i R m l s b E V u Y W J s Z W Q i I F Z h b H V l P S J s M S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J U T 1 9 f M z k i I C 8 + P E V u d H J 5 I F R 5 c G U 9 I k Z p b G x l Z E N v b X B s Z X R l U m V z d W x 0 V G 9 X b 3 J r c 2 h l Z X Q i I F Z h b H V l P S J s M S I g L z 4 8 R W 5 0 c n k g V H l w Z T 0 i U X V l c n l J R C I g V m F s d W U 9 I n M x O G N h O T Y z O S 0 1 M T h l L T Q 1 N z Q t O W M x Y i 0 2 O W U y M T I y O G M 4 N G E i I C 8 + P E V u d H J 5 I F R 5 c G U 9 I k Z p b G x U b 0 R h d G F N b 2 R l b E V u Y W J s Z W Q i I F Z h b H V l P S J s M C I g L z 4 8 R W 5 0 c n k g V H l w Z T 0 i R m l s b E 9 i a m V j d F R 5 c G U i I F Z h b H V l P S J z V G F i b G U i I C 8 + P E V u d H J 5 I F R 5 c G U 9 I k Z p b G x M Y X N 0 V X B k Y X R l Z C I g V m F s d W U 9 I m Q y M D I 0 L T E x L T I 2 V D E 3 O j I 0 O j I 5 L j g w N z I 4 O D d a I i A v P j x F b n R y e S B U e X B l P S J G a W x s R X J y b 3 J D b 3 V u d C I g V m F s d W U 9 I m w w I i A v P j x F b n R y e S B U e X B l P S J G a W x s Q 2 9 s d W 1 u V H l w Z X M i I F Z h b H V l P S J z Q 1 F N R k F 4 R T 0 i I C 8 + P E V u d H J 5 I F R 5 c G U 9 I k Z p b G x F c n J v c k N v Z G U i I F Z h b H V l P S J z V W 5 r b m 9 3 b i I g L z 4 8 R W 5 0 c n k g V H l w Z T 0 i R m l s b E N v b H V t b k 5 h b W V z I i B W Y W x 1 Z T 0 i c 1 s m c X V v d D t E Y X R l J n F 1 b 3 Q 7 L C Z x d W 9 0 O 0 1 v b n R o J n F 1 b 3 Q 7 L C Z x d W 9 0 O 0 R h e S B v Z i B X Z W V r J n F 1 b 3 Q 7 L C Z x d W 9 0 O 0 h v d X I m c X V v d D s s J n F 1 b 3 Q 7 U H J p Y 2 l u Z y Z x d W 9 0 O 1 0 i I C 8 + P E V u d H J 5 I F R 5 c G U 9 I k Z p b G x T d G F 0 d X M i I F Z h b H V l P S J z Q 2 9 t c G x l d G U i I C 8 + P E V u d H J 5 I F R 5 c G U 9 I k Z p b G x D b 3 V u d C I g V m F s d W U 9 I m w 3 M T k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l R P I C g y K S 9 B d X R v U m V t b 3 Z l Z E N v b H V t b n M x L n t E Y X R l L D B 9 J n F 1 b 3 Q 7 L C Z x d W 9 0 O 1 N l Y 3 R p b 2 4 x L 1 J U T y A o M i k v Q X V 0 b 1 J l b W 9 2 Z W R D b 2 x 1 b W 5 z M S 5 7 T W 9 u d G g s M X 0 m c X V v d D s s J n F 1 b 3 Q 7 U 2 V j d G l v b j E v U l R P I C g y K S 9 B d X R v U m V t b 3 Z l Z E N v b H V t b n M x L n t E Y X k g b 2 Y g V 2 V l a y w y f S Z x d W 9 0 O y w m c X V v d D t T Z W N 0 a W 9 u M S 9 S V E 8 g K D I p L 0 F 1 d G 9 S Z W 1 v d m V k Q 2 9 s d W 1 u c z E u e 0 h v d X I s M 3 0 m c X V v d D s s J n F 1 b 3 Q 7 U 2 V j d G l v b j E v U l R P I C g y K S 9 B d X R v U m V t b 3 Z l Z E N v b H V t b n M x L n t Q c m l j a W 5 n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J U T y A o M i k v Q X V 0 b 1 J l b W 9 2 Z W R D b 2 x 1 b W 5 z M S 5 7 R G F 0 Z S w w f S Z x d W 9 0 O y w m c X V v d D t T Z W N 0 a W 9 u M S 9 S V E 8 g K D I p L 0 F 1 d G 9 S Z W 1 v d m V k Q 2 9 s d W 1 u c z E u e 0 1 v b n R o L D F 9 J n F 1 b 3 Q 7 L C Z x d W 9 0 O 1 N l Y 3 R p b 2 4 x L 1 J U T y A o M i k v Q X V 0 b 1 J l b W 9 2 Z W R D b 2 x 1 b W 5 z M S 5 7 R G F 5 I G 9 m I F d l Z W s s M n 0 m c X V v d D s s J n F 1 b 3 Q 7 U 2 V j d G l v b j E v U l R P I C g y K S 9 B d X R v U m V t b 3 Z l Z E N v b H V t b n M x L n t I b 3 V y L D N 9 J n F 1 b 3 Q 7 L C Z x d W 9 0 O 1 N l Y 3 R p b 2 4 x L 1 J U T y A o M i k v Q X V 0 b 1 J l b W 9 2 Z W R D b 2 x 1 b W 5 z M S 5 7 U H J p Y 2 l u Z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l R P J T I w K D E 3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3 K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3 K S 9 J b n N l c n R l Z C U y M E R h e S U y M G 9 m J T I w V 2 V l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l R P J T I w K D E 3 K S 9 J b n N l c n R l Z C U y M E 1 v b n R o J T I w T m F t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V E 8 l M j A o M T c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U T y U y M C g x N y k v U m V t b 3 Z l Z C U y M E 9 0 a G V y J T I w Q 2 9 s d W 1 u c z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1 8 e L A n f + c U K 9 8 F V o W Q X k o A A A A A A C A A A A A A A D Z g A A w A A A A B A A A A D K u w A 9 4 D x 6 m 5 V u V z 4 j y r H T A A A A A A S A A A C g A A A A E A A A A N B q d t 6 M Z f Y m L V x 9 m w V x o s p Q A A A A y t k 9 m 0 b V I x 3 Y j j s q 1 J Y L S 5 8 M 4 v D M M c z B d H q L + l h C J i I u E z U l g Z U e r m k u r O H C f j I 3 + k I / 6 e H F G G e V / d N m 2 L K n F 7 V h G m 3 F l j I D n j s 9 8 6 M u Z w A U A A A A m 7 r B Q v S C a z Z 0 / M h A Z A 6 8 c 1 i U q t 8 = < / D a t a M a s h u p > 
</file>

<file path=customXml/itemProps1.xml><?xml version="1.0" encoding="utf-8"?>
<ds:datastoreItem xmlns:ds="http://schemas.openxmlformats.org/officeDocument/2006/customXml" ds:itemID="{94AED2C2-8B4B-4E4D-9621-A1E055127E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December 2024 Calculation</vt:lpstr>
      <vt:lpstr>December 2024 Average Pricing</vt:lpstr>
      <vt:lpstr>December 2024 Summary Data</vt:lpstr>
      <vt:lpstr>November 2024 Calculation</vt:lpstr>
      <vt:lpstr>November 2024 Average Pricing</vt:lpstr>
      <vt:lpstr>November 2024 Summary Data</vt:lpstr>
      <vt:lpstr>October 2024 Calculation</vt:lpstr>
      <vt:lpstr>October 2024 Average Pricing</vt:lpstr>
      <vt:lpstr>October 2024 Summary Data</vt:lpstr>
      <vt:lpstr>September 2024 Calculation</vt:lpstr>
      <vt:lpstr>September 2024 Average Pricing</vt:lpstr>
      <vt:lpstr>September 2024 Summary Data</vt:lpstr>
      <vt:lpstr>August 2024 Calculation</vt:lpstr>
      <vt:lpstr>August 2024 Average Pricing</vt:lpstr>
      <vt:lpstr>August 2024 Summary Data</vt:lpstr>
      <vt:lpstr>'August 2024 Calculation'!Print_Area</vt:lpstr>
      <vt:lpstr>'August 2024 Calculation'!Sept_03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 Victor Hugo</dc:creator>
  <cp:lastModifiedBy>Lopez, Susie A</cp:lastModifiedBy>
  <cp:lastPrinted>2023-08-16T21:05:47Z</cp:lastPrinted>
  <dcterms:created xsi:type="dcterms:W3CDTF">2023-08-16T20:48:21Z</dcterms:created>
  <dcterms:modified xsi:type="dcterms:W3CDTF">2024-12-02T05:00:12Z</dcterms:modified>
</cp:coreProperties>
</file>